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TIC Y COMUNICACIONES\"/>
    </mc:Choice>
  </mc:AlternateContent>
  <xr:revisionPtr revIDLastSave="0" documentId="8_{445A078A-EBD3-4609-BE3A-540A950BE8D2}" xr6:coauthVersionLast="47" xr6:coauthVersionMax="47" xr10:uidLastSave="{00000000-0000-0000-0000-000000000000}"/>
  <bookViews>
    <workbookView xWindow="0" yWindow="0" windowWidth="20490" windowHeight="7620" firstSheet="1" activeTab="1" xr2:uid="{00000000-000D-0000-FFFF-FFFF00000000}"/>
  </bookViews>
  <sheets>
    <sheet name="CONTEXTO RIESGOS" sheetId="17" r:id="rId1"/>
    <sheet name="RIESGOS TIC" sheetId="18" r:id="rId2"/>
    <sheet name="FORMULAS " sheetId="10" state="hidden" r:id="rId3"/>
    <sheet name="Opciones Tratamiento" sheetId="6" state="hidden" r:id="rId4"/>
    <sheet name="Hoja1" sheetId="7" state="hidden" r:id="rId5"/>
  </sheets>
  <externalReferences>
    <externalReference r:id="rId6"/>
    <externalReference r:id="rId7"/>
    <externalReference r:id="rId8"/>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RIESGOS'!$A$1:$I$72</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RIESGOS'!$17:$18</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4j+EpcdQpWDW7IJY13cNpL8ldUg=="/>
    </ext>
  </extLst>
</workbook>
</file>

<file path=xl/calcChain.xml><?xml version="1.0" encoding="utf-8"?>
<calcChain xmlns="http://schemas.openxmlformats.org/spreadsheetml/2006/main">
  <c r="AG22" i="18" l="1"/>
  <c r="AE22" i="18"/>
  <c r="AG21" i="18"/>
  <c r="AE21" i="18"/>
  <c r="AG20" i="18"/>
  <c r="AE20" i="18"/>
  <c r="AG19" i="18"/>
  <c r="AE19" i="18"/>
  <c r="S19" i="18"/>
  <c r="AK19" i="18" l="1"/>
  <c r="AL19" i="18" s="1"/>
  <c r="AG26" i="18"/>
  <c r="AE26" i="18"/>
  <c r="AG25" i="18"/>
  <c r="AE25" i="18"/>
  <c r="AG24" i="18"/>
  <c r="AE24" i="18"/>
  <c r="AG23" i="18"/>
  <c r="AE23" i="18"/>
  <c r="S23" i="18"/>
  <c r="AK23" i="18" l="1"/>
  <c r="AL23" i="18" s="1"/>
  <c r="U40" i="18"/>
  <c r="AO36" i="18"/>
  <c r="AM36" i="18"/>
  <c r="AL36" i="18"/>
  <c r="AG36" i="18"/>
  <c r="AE36" i="18"/>
  <c r="AO35" i="18"/>
  <c r="AM35" i="18"/>
  <c r="AL35" i="18"/>
  <c r="AG35" i="18"/>
  <c r="AE35" i="18"/>
  <c r="AM34" i="18"/>
  <c r="AL34" i="18"/>
  <c r="AG34" i="18"/>
  <c r="AE34" i="18"/>
  <c r="AO33" i="18"/>
  <c r="AM33" i="18"/>
  <c r="AL33" i="18"/>
  <c r="AG33" i="18"/>
  <c r="AE33" i="18"/>
  <c r="AO32" i="18"/>
  <c r="AM32" i="18"/>
  <c r="AL32" i="18"/>
  <c r="AG32" i="18"/>
  <c r="AE32" i="18"/>
  <c r="R32" i="18"/>
  <c r="O32" i="18"/>
  <c r="N32" i="18"/>
  <c r="K32" i="18"/>
  <c r="AG31" i="18"/>
  <c r="AE31" i="18"/>
  <c r="AM30" i="18"/>
  <c r="AL30" i="18"/>
  <c r="AG30" i="18"/>
  <c r="AE30" i="18"/>
  <c r="AG29" i="18"/>
  <c r="AE29" i="18"/>
  <c r="R29" i="18"/>
  <c r="Q29" i="18"/>
  <c r="O29" i="18"/>
  <c r="N29" i="18"/>
  <c r="L29" i="18"/>
  <c r="K29" i="18"/>
  <c r="AG28" i="18"/>
  <c r="AE28" i="18"/>
  <c r="AN28" i="18" s="1"/>
  <c r="AG27" i="18"/>
  <c r="AE27" i="18"/>
  <c r="L27" i="18"/>
  <c r="AK29" i="18" l="1"/>
  <c r="AM29" i="18" s="1"/>
  <c r="AK27" i="18"/>
  <c r="AL27" i="18" s="1"/>
  <c r="AK28" i="18" s="1"/>
  <c r="AN27" i="18"/>
  <c r="AL29" i="18" l="1"/>
  <c r="AK31" i="18" s="1"/>
  <c r="AM31" i="18" s="1"/>
  <c r="AM27" i="18"/>
  <c r="AM28" i="18"/>
  <c r="AL28" i="18"/>
  <c r="AL31" i="18" l="1"/>
</calcChain>
</file>

<file path=xl/sharedStrings.xml><?xml version="1.0" encoding="utf-8"?>
<sst xmlns="http://schemas.openxmlformats.org/spreadsheetml/2006/main" count="816" uniqueCount="418">
  <si>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</si>
  <si>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</si>
  <si>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</si>
  <si>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</si>
  <si>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</si>
  <si>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</si>
  <si>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</si>
  <si>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</si>
  <si>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</si>
  <si>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</si>
  <si>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</si>
  <si>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</si>
  <si>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GESTIÓN TECNOLOGÍAS DE LA INFORMACIÓN Y LAS COMUNICACIONES </t>
  </si>
  <si>
    <t>OBJETIVO  DEL PROCESO 
(Caracterización de Proceso)</t>
  </si>
  <si>
    <r>
      <t xml:space="preserve">Generar e implementar soluciones estratégicas y proyectos de optimización, para el cumplimiento de los fines misionales de la UAECOB,apoyados en los lineamientos,estándares y mejores practicas deTecnologías de la Información y las comunicaciones de acuerdo con el modelo de arquitectura definido por MINTIC y demás organismos, comunicando la información pertinente y relevante para la entidad
</t>
    </r>
    <r>
      <rPr>
        <sz val="10"/>
        <rFont val="Arial"/>
        <family val="2"/>
      </rPr>
      <t xml:space="preserve">
Fortalecer la comunicación organizacional  y misional apuntándole a mejorar la cultura interna y seguridad humana y protección de incendios a través de diferentes campañas</t>
    </r>
  </si>
  <si>
    <t xml:space="preserve">ALCANCE </t>
  </si>
  <si>
    <t>El proceso inicia con  la identificación de oportunidades y necesidades de: tecnología, información y comunicación y finaliza con la comunicación y seguimiento de los planes y proyectos.</t>
  </si>
  <si>
    <t xml:space="preserve">ACTIVIDADES DE LA CADENA DE VALOR/ FACTORES CLAVES DE ÉXITO </t>
  </si>
  <si>
    <t xml:space="preserve">1. Diagnostico , identificacion de necesidades e implementacion de soluciones tecnologicas de informacion alineados con la politica de gobierno digital para  el cumplimiento de la mision de la entidad </t>
  </si>
  <si>
    <t>2. Aplicación de buenas practicas en materia de seguridad digital y ciberseguridad</t>
  </si>
  <si>
    <t xml:space="preserve">3. Soportar y mantener la disponibilidad de infraestructura tecnologica de la entidad </t>
  </si>
  <si>
    <t xml:space="preserve">4. Adopción de tecnologias emergentes para mejorar la gestion de los procesos de la entidad  alineados con la politica de gobierno digital </t>
  </si>
  <si>
    <t>5. Elaboración y ejecución de un plan institucional de comunicaciones</t>
  </si>
  <si>
    <t xml:space="preserve">6. Elaboracion, revisión y aprobación de Piezas, comunicados, publicaciones y campañas institucionales internas y externas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</si>
  <si>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</si>
  <si>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</si>
  <si>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</si>
  <si>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</si>
  <si>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</si>
  <si>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</si>
  <si>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</si>
  <si>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</si>
  <si>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</si>
  <si>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</si>
  <si>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</si>
  <si>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</si>
  <si>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
x</t>
  </si>
  <si>
    <r>
      <t xml:space="preserve">No poder cumplir a cabalidad con los proyectos que se encuentran en proceso de implementación 
Desinteres de la administracion por el fortalecimiento en  los temas de seguridad digital, ciberseguridad y adopción de tecnologias emergentes 
</t>
    </r>
    <r>
      <rPr>
        <sz val="11"/>
        <color rgb="FF7030A0"/>
        <rFont val="Arial"/>
        <family val="2"/>
      </rPr>
      <t>Interrupcion de las comunicaciones mientras se dan nuevos lineamientos  por parte de la  Alcaldia Mayor  de Bogota</t>
    </r>
  </si>
  <si>
    <t xml:space="preserve">Posibilidad de afectacion economica  y reputacional por la no ejecución  de las iniciativas y proyectos establecidos en el PETI </t>
  </si>
  <si>
    <t xml:space="preserve">2. Aspectos políticos nacionales </t>
  </si>
  <si>
    <t>X</t>
  </si>
  <si>
    <t xml:space="preserve">Creación  de nuevas entidades que directa o indirectamente que tengan un impacto en procesos de tecnologias de la informacion y de las comunicaciones </t>
  </si>
  <si>
    <t xml:space="preserve">Otros: </t>
  </si>
  <si>
    <t>FINANCIERO</t>
  </si>
  <si>
    <t xml:space="preserve">1. Presupuesto  </t>
  </si>
  <si>
    <r>
      <t xml:space="preserve">X
</t>
    </r>
    <r>
      <rPr>
        <b/>
        <sz val="16"/>
        <color rgb="FF7030A0"/>
        <rFont val="Arial"/>
        <family val="2"/>
      </rPr>
      <t>X</t>
    </r>
  </si>
  <si>
    <r>
      <t xml:space="preserve">Asignación presupuestal no suficiente con las necesidades de la entidad  en materiaTIC 
</t>
    </r>
    <r>
      <rPr>
        <sz val="11"/>
        <color rgb="FF7030A0"/>
        <rFont val="Arial"/>
        <family val="2"/>
      </rPr>
      <t xml:space="preserve">
Asignación presupuestal no suficiente con las necesidades del proceso de comunicaciones </t>
    </r>
  </si>
  <si>
    <t xml:space="preserve">2. Recortes presupuestales </t>
  </si>
  <si>
    <r>
      <t xml:space="preserve">X 
</t>
    </r>
    <r>
      <rPr>
        <b/>
        <sz val="16"/>
        <color rgb="FF7030A0"/>
        <rFont val="Arial"/>
        <family val="2"/>
      </rPr>
      <t>X</t>
    </r>
  </si>
  <si>
    <r>
      <t xml:space="preserve">Recortes presupuestales  que afectan el cumplimiento de las metas en materia TIC 
</t>
    </r>
    <r>
      <rPr>
        <sz val="11"/>
        <color rgb="FF7030A0"/>
        <rFont val="Arial"/>
        <family val="2"/>
      </rPr>
      <t xml:space="preserve">Recortes presupuestales  que afectan el cumplimiento de los objetivos del proceso de comunicaciones </t>
    </r>
  </si>
  <si>
    <t>3. Cambios en la política fiscal</t>
  </si>
  <si>
    <t>x</t>
  </si>
  <si>
    <t xml:space="preserve">Recortes presupuestales  que afectan el cumplimiento de las metas en materia TIC </t>
  </si>
  <si>
    <t>SOCIAL</t>
  </si>
  <si>
    <t xml:space="preserve">1. Participación de la comunidad </t>
  </si>
  <si>
    <r>
      <t xml:space="preserve">X
</t>
    </r>
    <r>
      <rPr>
        <b/>
        <sz val="16"/>
        <color rgb="FF7030A0"/>
        <rFont val="Arial"/>
        <family val="2"/>
      </rPr>
      <t>X</t>
    </r>
  </si>
  <si>
    <t>2. Educación y cultura ciudadana</t>
  </si>
  <si>
    <t xml:space="preserve">3. Ofrecimiento de dádivas a los servidores públicos  / contratistas para  que propicien posibles actos de corrupcion, fraude, lavado de activos y financiacion del terrorismo </t>
  </si>
  <si>
    <t xml:space="preserve">
X</t>
  </si>
  <si>
    <t>Desde el proceso de comunicaciones no se presentan oportunidades de recibir dinero con el fin de propiciar actos de corrupción</t>
  </si>
  <si>
    <t>Ofrecimiento de dádivas a los servidores públicos  / contratistas para  que propicien posibles actos de corrupcion en materia seguridad digital y ciberseguridad</t>
  </si>
  <si>
    <t>Posibilidad de recibir o solicitar cualquier dádiva o beneficio a nombre propio o de terceros con el fin de manipular y adulterar la información contenida en los sistemas de informacion de la entidad  por uso del poder desviando asi la gestión de lo público</t>
  </si>
  <si>
    <t xml:space="preserve">TECNOLÓGICOS   </t>
  </si>
  <si>
    <t>1. Avances en tecnologías de la información.</t>
  </si>
  <si>
    <r>
      <t xml:space="preserve">x
</t>
    </r>
    <r>
      <rPr>
        <b/>
        <sz val="16"/>
        <color rgb="FF7030A0"/>
        <rFont val="Arial"/>
        <family val="2"/>
      </rPr>
      <t>x</t>
    </r>
  </si>
  <si>
    <r>
      <t xml:space="preserve">Adopción de tecnologias emergentes 
</t>
    </r>
    <r>
      <rPr>
        <sz val="11"/>
        <color rgb="FF7030A0"/>
        <rFont val="Arial"/>
        <family val="2"/>
      </rPr>
      <t xml:space="preserve">
Innovación en los productos audiovisuales </t>
    </r>
  </si>
  <si>
    <t xml:space="preserve">Tecnologia nueva no compatible con la existente en la entidad </t>
  </si>
  <si>
    <t>2. Acceso a sistemas de información externos relacionados con el objeto misional y con actividades de soporte.</t>
  </si>
  <si>
    <r>
      <t xml:space="preserve">X
</t>
    </r>
    <r>
      <rPr>
        <b/>
        <sz val="16"/>
        <color rgb="FF7030A0"/>
        <rFont val="Arial"/>
        <family val="2"/>
      </rPr>
      <t>x</t>
    </r>
  </si>
  <si>
    <t>3. Ataques informáticos</t>
  </si>
  <si>
    <r>
      <t xml:space="preserve">x
</t>
    </r>
    <r>
      <rPr>
        <b/>
        <sz val="16"/>
        <color rgb="FF7030A0"/>
        <rFont val="Arial"/>
        <family val="2"/>
      </rPr>
      <t>x</t>
    </r>
  </si>
  <si>
    <r>
      <t xml:space="preserve">perdida de la integridad, confidencialidad  y disponibilidad de la informacion y / o de los  servicios tecnologicos 
</t>
    </r>
    <r>
      <rPr>
        <sz val="11"/>
        <color rgb="FF7030A0"/>
        <rFont val="Arial"/>
        <family val="2"/>
      </rPr>
      <t>perdida de la integridad, confidencialidad  y disponibilidad de la informacion y / o de los  servicios tecnologicos</t>
    </r>
    <r>
      <rPr>
        <sz val="11"/>
        <rFont val="Arial"/>
        <family val="2"/>
      </rPr>
      <t xml:space="preserve"> </t>
    </r>
  </si>
  <si>
    <t xml:space="preserve">posibilidad de afectacion economica y reputacional por  perdida de la seguridad de la informacion ( confidencialidad , integridad ) </t>
  </si>
  <si>
    <t xml:space="preserve">AMBIENTALES   </t>
  </si>
  <si>
    <t>1. Condiciones climatológicas que inciden en la prestación del servicio</t>
  </si>
  <si>
    <t xml:space="preserve">Afectacion  de los servicios tecnologicos de la entidad </t>
  </si>
  <si>
    <t xml:space="preserve">posibilidad de afectacion economica y  reputacional  por la indisponibilidad de los servicios tecnologicos de la entidad  </t>
  </si>
  <si>
    <t>2.  Requerimientos de sostenibilidad ambiental exigidos tanto a nivel nacional como distrital.</t>
  </si>
  <si>
    <t xml:space="preserve">Aplicación de  buenas practicas ambientales en la implementacion de tecnologias que aporten a la sostenibilidad ambiental </t>
  </si>
  <si>
    <t>3. Capacidad para atender emergencias ocasionadas por desastres naturales (sismos, deslizamientos, terrenos inestables, inundaciones, incendios, entre otros).</t>
  </si>
  <si>
    <t xml:space="preserve">LEGALES </t>
  </si>
  <si>
    <t>1. Expedición de normatividad que incidan en la institucionalidad</t>
  </si>
  <si>
    <t>normatividad que fortalece el avance tecnologico</t>
  </si>
  <si>
    <r>
      <t xml:space="preserve">Expedición de normatividad  que afecta la planeación presupuestal del proceso TIC 
</t>
    </r>
    <r>
      <rPr>
        <sz val="11"/>
        <color rgb="FF7030A0"/>
        <rFont val="Arial"/>
        <family val="2"/>
      </rPr>
      <t xml:space="preserve">
Expedición de normatividad  que afecta el cumplimiento del plan de comunicaciones por cambio de imagen </t>
    </r>
    <r>
      <rPr>
        <sz val="11"/>
        <rFont val="Arial"/>
        <family val="2"/>
      </rPr>
      <t xml:space="preserve">
</t>
    </r>
  </si>
  <si>
    <t xml:space="preserve">FACTORES INTERNOS </t>
  </si>
  <si>
    <t>PERSONAL</t>
  </si>
  <si>
    <t>1. Competencias del talento humano</t>
  </si>
  <si>
    <r>
      <t xml:space="preserve">contar con personal idoneo  para ejecutar las actividades del proceso TIC 
</t>
    </r>
    <r>
      <rPr>
        <sz val="11"/>
        <color rgb="FF7030A0"/>
        <rFont val="Arial"/>
        <family val="2"/>
      </rPr>
      <t xml:space="preserve">
contar con personal idoneo  para ejecutar las actividades del proceso de comunicaciones </t>
    </r>
  </si>
  <si>
    <t>2. Disponibilidad del talento humano</t>
  </si>
  <si>
    <r>
      <t xml:space="preserve">No contar con los profesionales / expertos para el desarrollo de las actividades del proceso TIC
</t>
    </r>
    <r>
      <rPr>
        <sz val="11"/>
        <color rgb="FF7030A0"/>
        <rFont val="Arial"/>
        <family val="2"/>
      </rPr>
      <t xml:space="preserve">
No contar con los profesionales suficientes para el desarrollo de las actividades del proceso  de comunicaciones </t>
    </r>
  </si>
  <si>
    <t xml:space="preserve">3. Influencia para propiciar  posibles actos de corrupcion, fraude, lavado de activos y financiacion del terrorismo </t>
  </si>
  <si>
    <r>
      <t xml:space="preserve">Ofrecimiento de dádivas a los servidores públicos  / contratistas para  que propicien posibles actos de corrupcion en materia seguridad digital y ciberseguridad
</t>
    </r>
    <r>
      <rPr>
        <sz val="11"/>
        <color rgb="FF7030A0"/>
        <rFont val="Arial"/>
        <family val="2"/>
      </rPr>
      <t xml:space="preserve">
Ofrecimiento de dádivas a los servidores públicos  / contratistas para  que propicien posibles actos de corrupcion en  la entrega de informacion confidencial  de la entidad </t>
    </r>
  </si>
  <si>
    <r>
      <t xml:space="preserve">Posibilidad de recibir o solicitar cualquier dádiva o beneficio a nombre propio o de terceros con el fin de manipular y adulterar la información contenida en los sistemas de informacion de la entidad  por uso del poder desviando asi la gestión de lo público
</t>
    </r>
    <r>
      <rPr>
        <sz val="11"/>
        <color rgb="FF7030A0"/>
        <rFont val="Arial"/>
        <family val="2"/>
      </rPr>
      <t>Posibilidad de recibir o solicitar cualquier dádiva o beneficio a nombre propio o de terceros con el fin de manipular, adulterar  y entregar la información confidencial de la entidad  por uso del poder desviando asi la gestión de lo público</t>
    </r>
  </si>
  <si>
    <t xml:space="preserve">4. Integridad publica (conflicto de interes) </t>
  </si>
  <si>
    <t>5. Retiro de personal  (fuga de conocimiento)    en forma voluntaria o involuntaria</t>
  </si>
  <si>
    <r>
      <t xml:space="preserve">Rotación de profesionales 
</t>
    </r>
    <r>
      <rPr>
        <sz val="11"/>
        <color rgb="FF7030A0"/>
        <rFont val="Arial"/>
        <family val="2"/>
      </rPr>
      <t>Reprocesos en el diseño de piezas audiovisuales</t>
    </r>
  </si>
  <si>
    <t xml:space="preserve">INFRAESTRUCTURA </t>
  </si>
  <si>
    <t>1.    Infraestructura física de la sede (Ambiente para la operación de los procesos relacionado con condiciones físicas como temperatura, iluminación, ventilación y ruido)</t>
  </si>
  <si>
    <t>el centro de datos cumple con las condiciones minimas requeridas para el funcionamiento de la plataforma tecnológica</t>
  </si>
  <si>
    <t>TECNOLOGÍA</t>
  </si>
  <si>
    <t xml:space="preserve">1. Condiciones tecnológicas (software ,  hardware e infraestructura ) que atendiendan las necesidades de la entidad. </t>
  </si>
  <si>
    <r>
      <t xml:space="preserve">x
</t>
    </r>
    <r>
      <rPr>
        <b/>
        <sz val="16"/>
        <color rgb="FF7030A0"/>
        <rFont val="Arial"/>
        <family val="2"/>
      </rPr>
      <t>x</t>
    </r>
    <r>
      <rPr>
        <b/>
        <sz val="16"/>
        <color theme="1"/>
        <rFont val="Arial"/>
        <family val="2"/>
      </rPr>
      <t xml:space="preserve">
</t>
    </r>
  </si>
  <si>
    <r>
      <rPr>
        <sz val="11"/>
        <rFont val="Arial"/>
        <family val="2"/>
      </rPr>
      <t xml:space="preserve"> Desactualización  u obsolescencia de la plataforma tecnológica  </t>
    </r>
    <r>
      <rPr>
        <sz val="11"/>
        <color rgb="FF00B050"/>
        <rFont val="Arial"/>
        <family val="2"/>
      </rPr>
      <t xml:space="preserve">
</t>
    </r>
    <r>
      <rPr>
        <sz val="11"/>
        <color rgb="FF7030A0"/>
        <rFont val="Arial"/>
        <family val="2"/>
      </rPr>
      <t xml:space="preserve">
Ausencia de equipos / herramientas  de comunicación  que generan demoras en la entrega  de piezas comunicacionales </t>
    </r>
  </si>
  <si>
    <t>2. Confidencialidad, integridad y disponibilidad de la información.</t>
  </si>
  <si>
    <r>
      <t xml:space="preserve">
perdida de la confidencialidad , integridad y disponibilidad de la información
</t>
    </r>
    <r>
      <rPr>
        <sz val="11"/>
        <color rgb="FF7030A0"/>
        <rFont val="Arial"/>
        <family val="2"/>
      </rPr>
      <t>perdida de la confidencialidad , integridad y disponibilidad de la información</t>
    </r>
  </si>
  <si>
    <t xml:space="preserve">posibilidad de afectacion economica y reputacional por  perdida de la seguridad de la informacion ( confidencialidad , integridad )
posibilidad de afectacion economica y  reputacional  por la indisponibilidad de los servicios tecnologicos de la entidad
</t>
  </si>
  <si>
    <t>PROCESOS</t>
  </si>
  <si>
    <t xml:space="preserve">1.    Desempeño de los procesos  (Indicadores, resultados de seguimiento, etc ) </t>
  </si>
  <si>
    <t xml:space="preserve">el proceso se ha fortalecido en el uso y apropiacion de las herramientas con que cuenta la entidad </t>
  </si>
  <si>
    <t xml:space="preserve">Tiempos de aprobación de  piezas por parte  de la Dirección </t>
  </si>
  <si>
    <t>2. Falta de procedimientos  ( fuga de conocimiento)  / falta de   controles efectivos en los  procedimientos, necesarios para el desarrollo de la gestión</t>
  </si>
  <si>
    <t xml:space="preserve">Actualización y mejora de los procedimientos que hacen parte del proceso TIC </t>
  </si>
  <si>
    <t>No documentacion de los controles del  proceso en el procedimiento</t>
  </si>
  <si>
    <t xml:space="preserve">posibilidad de afectacion  reputacional  por difusión de información inoportuna e incorrecta de la gestion relacionada con  la misionalidad de la entidad </t>
  </si>
  <si>
    <t>3.    Interacción entre procesos.</t>
  </si>
  <si>
    <r>
      <t xml:space="preserve">Indisponibilidad en el acceso a la informacion 
seguimiento a los controles  de soluciones tecnologicas de terceros 
</t>
    </r>
    <r>
      <rPr>
        <sz val="11"/>
        <color rgb="FF7030A0"/>
        <rFont val="Arial"/>
        <family val="2"/>
      </rPr>
      <t xml:space="preserve">Inoportunidad  y no calidad de la información suministrada por  las diferentes areas   para la elaboración de las piezas comunicacionales e informacion  a los públicos de interes </t>
    </r>
  </si>
  <si>
    <t xml:space="preserve">posibilidad de afectacion economica y  reputacional  por la indisponibilidad de los servicios tecnologicos de la entidad
</t>
  </si>
  <si>
    <t xml:space="preserve">4. Circunstancias asociadas a temas fiscales como la administración, gestión, ordenación, custodia,  adquisición de bienes o recursos públicos.  </t>
  </si>
  <si>
    <r>
      <t xml:space="preserve">x
</t>
    </r>
    <r>
      <rPr>
        <b/>
        <sz val="16"/>
        <color rgb="FF7030A0"/>
        <rFont val="Arial"/>
        <family val="2"/>
      </rPr>
      <t>X</t>
    </r>
  </si>
  <si>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</si>
  <si>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</si>
  <si>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</si>
  <si>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</si>
  <si>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</si>
  <si>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Fortalecimiento de la imagen institucional  en la ciudadania por el cumplimiento de la misionalidad </t>
  </si>
  <si>
    <t xml:space="preserve">Difusión de noticias  que no estan  verificadas por la fuente oficial de la entidad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</si>
  <si>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</si>
  <si>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</si>
  <si>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</si>
  <si>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</si>
  <si>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</si>
  <si>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</si>
  <si>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</si>
  <si>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</si>
  <si>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JULIO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</si>
  <si>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</si>
  <si>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</si>
  <si>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</si>
  <si>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</si>
  <si>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</si>
  <si>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</si>
  <si>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</si>
  <si>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</si>
  <si>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</si>
  <si>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</si>
  <si>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</si>
  <si>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</si>
  <si>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</si>
  <si>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</si>
  <si>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</si>
  <si>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</si>
  <si>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</si>
  <si>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</si>
  <si>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</si>
  <si>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</si>
  <si>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</si>
  <si>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</si>
  <si>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</si>
  <si>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</si>
  <si>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</si>
  <si>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</si>
  <si>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</si>
  <si>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</si>
  <si>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</si>
  <si>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</si>
  <si>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</si>
  <si>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</si>
  <si>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</si>
  <si>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</si>
  <si>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</si>
  <si>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</si>
  <si>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</si>
  <si>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</si>
  <si>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</si>
  <si>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</si>
  <si>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</si>
  <si>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</si>
  <si>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</si>
  <si>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</si>
  <si>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</si>
  <si>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</si>
  <si>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</si>
  <si>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</si>
  <si>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</si>
  <si>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</si>
  <si>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</si>
  <si>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t>
  </si>
  <si>
    <t>Posibilidad de pérdida reputacional</t>
  </si>
  <si>
    <t xml:space="preserve">  Por difusión de información inoportuna e incorrecta de la gestion relacionada con  la misionalidad de la entidad </t>
  </si>
  <si>
    <t xml:space="preserve">Debido a omisiones  en el seguimiento  a la divulgación </t>
  </si>
  <si>
    <t>Ejecución y Administración de procesos</t>
  </si>
  <si>
    <t>La actividad que conlleva el riesgo se ejecuta de 24 a 500 veces por año</t>
  </si>
  <si>
    <t xml:space="preserve">Media </t>
  </si>
  <si>
    <t>N/A</t>
  </si>
  <si>
    <t>El riesgo afecta la imagen de a entidad con efecto publicitario sostenido a nivel de sector administrativo, nivel departamental o municipal</t>
  </si>
  <si>
    <t xml:space="preserve">Mayor </t>
  </si>
  <si>
    <t>Alto</t>
  </si>
  <si>
    <t xml:space="preserve">Directora  General </t>
  </si>
  <si>
    <t>Líder de Comunicaciones y Prensa o quien éste designe</t>
  </si>
  <si>
    <t>Anual</t>
  </si>
  <si>
    <t>Verificar las acciones comunicativas y de información pública, del personal operativo y administrativo de la entidad  frente a los periodistas en un taller de voceria</t>
  </si>
  <si>
    <t xml:space="preserve">A traves de  este taller se refuerza  el procedimiento de Divulgación de la Información y la manera en que se debe abordar el manejo de la comunicación en los medios con el fin de evitar difusión de información incorrecta </t>
  </si>
  <si>
    <t xml:space="preserve">En caso de detectar difusión de información incorrecta se hace un  llamado a realizar las acciones de acuerdo al Procedimiento de divulgación </t>
  </si>
  <si>
    <t>Acta de reunión  o fotos del taller</t>
  </si>
  <si>
    <t>Preventivo</t>
  </si>
  <si>
    <t>Manual</t>
  </si>
  <si>
    <t>Documentado</t>
  </si>
  <si>
    <t>Continua</t>
  </si>
  <si>
    <t>Con Registro</t>
  </si>
  <si>
    <t>Baja</t>
  </si>
  <si>
    <t>Reducir</t>
  </si>
  <si>
    <t xml:space="preserve">Elaborar  ABC  del  buen vocero en la entidad </t>
  </si>
  <si>
    <t>Julio de 2025</t>
  </si>
  <si>
    <t>Noviembre de 2025</t>
  </si>
  <si>
    <r>
      <rPr>
        <b/>
        <sz val="20"/>
        <color theme="1"/>
        <rFont val="Arial"/>
        <family val="2"/>
      </rPr>
      <t xml:space="preserve">NOMBRE : </t>
    </r>
    <r>
      <rPr>
        <sz val="20"/>
        <color theme="1"/>
        <rFont val="Arial"/>
        <family val="2"/>
      </rPr>
      <t xml:space="preserve">Noticias emitidas </t>
    </r>
    <r>
      <rPr>
        <b/>
        <sz val="20"/>
        <color theme="1"/>
        <rFont val="Arial"/>
        <family val="2"/>
      </rPr>
      <t xml:space="preserve">
FRECUENCIA DE MEDICIÓN FORMULA:</t>
    </r>
    <r>
      <rPr>
        <sz val="20"/>
        <color theme="1"/>
        <rFont val="Arial"/>
        <family val="2"/>
      </rPr>
      <t xml:space="preserve"> Número de noticias incorrectas e inoportunas emitidas/  Total de noticias  emitidas
</t>
    </r>
    <r>
      <rPr>
        <b/>
        <sz val="20"/>
        <color theme="1"/>
        <rFont val="Arial"/>
        <family val="2"/>
      </rPr>
      <t>META :</t>
    </r>
    <r>
      <rPr>
        <sz val="20"/>
        <color theme="1"/>
        <rFont val="Arial"/>
        <family val="2"/>
      </rPr>
      <t xml:space="preserve"> 10%
</t>
    </r>
    <r>
      <rPr>
        <b/>
        <sz val="20"/>
        <color theme="1"/>
        <rFont val="Arial"/>
        <family val="2"/>
      </rPr>
      <t xml:space="preserve">
FRECUENCIA  DE MEDICIÓN:</t>
    </r>
    <r>
      <rPr>
        <sz val="20"/>
        <color theme="1"/>
        <rFont val="Arial"/>
        <family val="2"/>
      </rPr>
      <t xml:space="preserve"> Mensual 
</t>
    </r>
    <r>
      <rPr>
        <b/>
        <sz val="20"/>
        <color theme="1"/>
        <rFont val="Arial"/>
        <family val="2"/>
      </rPr>
      <t/>
    </r>
  </si>
  <si>
    <t xml:space="preserve">Cuando se presente una emergencia relevante </t>
  </si>
  <si>
    <t>Validar la aprobación de vocería por parte de la Dirección General hacia la o las personas pertinentes para brindar información en medios de comunicación</t>
  </si>
  <si>
    <t xml:space="preserve">De acuerdo a las solicitudes de vocería de los medios de comunicación, coordinar acciones para proponer personas idóneas y, de esta forma, obtener la autorización por parte de la Dirección para que se pueda proceder con la vocería pertinente y sobre el tema adecuado de forma oportuna </t>
  </si>
  <si>
    <t xml:space="preserve">En caso de detectar difusión de información inoportuna  se realiza  un llamado a realizar las acciones de acuerdo al Procedimiento de divulgación </t>
  </si>
  <si>
    <t>Pantallazo de los chats con la Dirección de la Entidad, de tal forma que se evidencie la autorización de vocería.</t>
  </si>
  <si>
    <t xml:space="preserve">Semanal </t>
  </si>
  <si>
    <t>Verificar la información de los incidentes que atiende la entidad, de tal forma que se emitan de forma oportuna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</si>
  <si>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</si>
  <si>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En caso de detectar difusión de información inoportuna se realiza un llamado al cumplimiento de las acciones determinadas.</t>
  </si>
  <si>
    <t>Pantallazo del celular de Comunicaciones y Prensa, en el que se evidencie la aprobacion pertinente.</t>
  </si>
  <si>
    <t>Muy baja</t>
  </si>
  <si>
    <t xml:space="preserve">Verificar la información de la emergencia con el comandante del incidente  de tal forma que se pueda clasificar  y pasar a un lenguaje común de la ciudadania </t>
  </si>
  <si>
    <t xml:space="preserve">se realiza la verificación del origen y causa de la emergencia, asi como de la afectacion en los bienes y personas, de tal forma que se pueda proceder con la entrega completa y adecuada de información  pública  a  traves de la pieza comunicacional adecuada a la población objetivo </t>
  </si>
  <si>
    <t xml:space="preserve">En caso de detectar difusión de información incorrecta se hace un alcance a la información socializada  con el apoyo del comandante del incidente </t>
  </si>
  <si>
    <t xml:space="preserve">Pieza comunicacional emitida
Pantallazo de los chats con la información corregida en los casos que aplique </t>
  </si>
  <si>
    <t>Detectivo</t>
  </si>
  <si>
    <r>
      <rPr>
        <b/>
        <sz val="30"/>
        <color theme="1"/>
        <rFont val="Arial"/>
        <family val="2"/>
      </rPr>
      <t xml:space="preserve">NOMBRE : </t>
    </r>
    <r>
      <rPr>
        <sz val="30"/>
        <color theme="1"/>
        <rFont val="Arial"/>
        <family val="2"/>
      </rPr>
      <t xml:space="preserve">Noticias emitidas </t>
    </r>
    <r>
      <rPr>
        <b/>
        <sz val="30"/>
        <color theme="1"/>
        <rFont val="Arial"/>
        <family val="2"/>
      </rPr>
      <t xml:space="preserve">
FRECUENCIA DE MEDICIÓN FORMULA:</t>
    </r>
    <r>
      <rPr>
        <sz val="30"/>
        <color theme="1"/>
        <rFont val="Arial"/>
        <family val="2"/>
      </rPr>
      <t xml:space="preserve"> Número de noticias incorrectas e inoportunas emitidas/  Total de noticias  emitidas
</t>
    </r>
    <r>
      <rPr>
        <b/>
        <sz val="30"/>
        <color theme="1"/>
        <rFont val="Arial"/>
        <family val="2"/>
      </rPr>
      <t>META :</t>
    </r>
    <r>
      <rPr>
        <sz val="30"/>
        <color theme="1"/>
        <rFont val="Arial"/>
        <family val="2"/>
      </rPr>
      <t xml:space="preserve"> 10%
</t>
    </r>
    <r>
      <rPr>
        <b/>
        <sz val="30"/>
        <color theme="1"/>
        <rFont val="Arial"/>
        <family val="2"/>
      </rPr>
      <t xml:space="preserve">
FRECUENCIA  DE MEDICIÓN:</t>
    </r>
    <r>
      <rPr>
        <sz val="30"/>
        <color theme="1"/>
        <rFont val="Arial"/>
        <family val="2"/>
      </rPr>
      <t xml:space="preserve"> Mensual 
</t>
    </r>
    <r>
      <rPr>
        <b/>
        <sz val="20"/>
        <color theme="1"/>
        <rFont val="Arial"/>
        <family val="2"/>
      </rPr>
      <t/>
    </r>
  </si>
  <si>
    <t>Posibilidad de pérdida económica y reputacional</t>
  </si>
  <si>
    <t xml:space="preserve">por la no ejecución  de las iniciativas y proyectos establecidos en el PETI </t>
  </si>
  <si>
    <t>Debido al no seguimiento a  la ejecución de las lineas que se encuentran dentro de tecnologia  que no permitan el cumplimiento</t>
  </si>
  <si>
    <t>La actividad que conlleva el riesgo se ejecuta de 3 a 24 veces por año</t>
  </si>
  <si>
    <t xml:space="preserve">Entre 50 y 100 SMLMV </t>
  </si>
  <si>
    <t>Moderado</t>
  </si>
  <si>
    <t>El riesgo afecta la imagen de la entidad con algunos usuarios de relevancia frente al logro de los objetivos</t>
  </si>
  <si>
    <t xml:space="preserve">Moderado </t>
  </si>
  <si>
    <t xml:space="preserve">Dirección General </t>
  </si>
  <si>
    <t xml:space="preserve">Profesional especializado sistemas  
(lider ) </t>
  </si>
  <si>
    <t>Mensual</t>
  </si>
  <si>
    <t xml:space="preserve">Validar el informe  de ejecución de cada linea del  grupo de tecnologia </t>
  </si>
  <si>
    <t>Se revisa el informe de gestión de cada linea del grupo de tecnologia validando la ejecucion de las iniciativas y  proyectos plasmados en el PETI</t>
  </si>
  <si>
    <t xml:space="preserve">en caso de encontrar  retrasos en la ejecución de las iniciativas  y proyectos se valida el estado de la contratación de las mismas </t>
  </si>
  <si>
    <t xml:space="preserve">Informe de gestión
Acta de reunión de comité del avance de los procesos / Correo electrónico al apoyo técnico  </t>
  </si>
  <si>
    <t>Generar las alertas en los comites de gestión y desempeño, con el fin dar cumplimiento a las actividades</t>
  </si>
  <si>
    <t xml:space="preserve">Lider TIC </t>
  </si>
  <si>
    <t xml:space="preserve">Julio de 2025 </t>
  </si>
  <si>
    <t xml:space="preserve">Diciembre de 2025 </t>
  </si>
  <si>
    <r>
      <rPr>
        <b/>
        <sz val="30"/>
        <color theme="1"/>
        <rFont val="Arial"/>
        <family val="2"/>
      </rPr>
      <t xml:space="preserve">NOMBRE: </t>
    </r>
    <r>
      <rPr>
        <sz val="30"/>
        <color theme="1"/>
        <rFont val="Arial"/>
        <family val="2"/>
      </rPr>
      <t xml:space="preserve">Actividades PETI
</t>
    </r>
    <r>
      <rPr>
        <b/>
        <sz val="30"/>
        <color theme="1"/>
        <rFont val="Arial"/>
        <family val="2"/>
      </rPr>
      <t xml:space="preserve">FORMULA: </t>
    </r>
    <r>
      <rPr>
        <sz val="30"/>
        <color theme="1"/>
        <rFont val="Arial"/>
        <family val="2"/>
      </rPr>
      <t xml:space="preserve">No. Actividedes ejecutadas /No. Total de actividades programadas en el PETI *100
</t>
    </r>
    <r>
      <rPr>
        <b/>
        <sz val="30"/>
        <color theme="1"/>
        <rFont val="Arial"/>
        <family val="2"/>
      </rPr>
      <t xml:space="preserve">META: </t>
    </r>
    <r>
      <rPr>
        <sz val="30"/>
        <color theme="1"/>
        <rFont val="Arial"/>
        <family val="2"/>
      </rPr>
      <t xml:space="preserve">Lograr una meta sobresaliente entre el 90% y el 100% de las actividades
</t>
    </r>
    <r>
      <rPr>
        <b/>
        <sz val="30"/>
        <color theme="1"/>
        <rFont val="Arial"/>
        <family val="2"/>
      </rPr>
      <t xml:space="preserve">
FRECUENCIA DE MEDICIÓN</t>
    </r>
    <r>
      <rPr>
        <sz val="30"/>
        <color theme="1"/>
        <rFont val="Arial"/>
        <family val="2"/>
      </rPr>
      <t>: Mensual</t>
    </r>
  </si>
  <si>
    <t>Debido a  la no atención  de la solicitud de requerimientos de las  dependencias</t>
  </si>
  <si>
    <t xml:space="preserve">Personal asignado a la gestión de proyectos de TI </t>
  </si>
  <si>
    <t xml:space="preserve">cada vez que se genere un requerimiento de la categoria de proyectos en la mesa de ayuda   </t>
  </si>
  <si>
    <t xml:space="preserve">Validar información del  requerimiento     de la categoria  de proyectos </t>
  </si>
  <si>
    <t>Recibido el requerimiento, se revisa su viabilidad y nuevas funcionalidades en el proceso ó en la plataforma tecnológica</t>
  </si>
  <si>
    <t>si el requerimiento no es viable se rechazará y se informará al lider del proceso, para que analice otras alternativas</t>
  </si>
  <si>
    <t>Registro de los RFP(Solicitud de Propuesta) en la Mesa de Ayuda.</t>
  </si>
  <si>
    <t xml:space="preserve"> por  perdida de la seguridad de la información ( confidencialidad , integridad ) </t>
  </si>
  <si>
    <t>Debido a falta de controles tecnológicos</t>
  </si>
  <si>
    <t xml:space="preserve">Entre 100 y 500 SMLMV </t>
  </si>
  <si>
    <t>Mayor</t>
  </si>
  <si>
    <t xml:space="preserve">Profesional especializado sistemas  (contratista)  </t>
  </si>
  <si>
    <t xml:space="preserve">Verificar  las consolas de las plataformas de seguridad </t>
  </si>
  <si>
    <t xml:space="preserve">Se revisa en la consola correspondiente que todos los equipos de la entidad  tengan instalada la plataforma de seguridad ENDPOINT adicionalmente se revisan las alertas criticas  que se puedan generar en los mismos  </t>
  </si>
  <si>
    <t xml:space="preserve">En caso de evidenciar que un equipo  presenta mallware se procede a gestionar el incidente </t>
  </si>
  <si>
    <t xml:space="preserve">Informe de verificación
Tickets de Aranda </t>
  </si>
  <si>
    <t xml:space="preserve">Alto </t>
  </si>
  <si>
    <t xml:space="preserve">Adquirir solución  tecnologica  de gestión de vulnerabilidades y remediación automática </t>
  </si>
  <si>
    <r>
      <rPr>
        <b/>
        <sz val="30"/>
        <color theme="1"/>
        <rFont val="Arial"/>
        <family val="2"/>
      </rPr>
      <t xml:space="preserve">NOMBRE: </t>
    </r>
    <r>
      <rPr>
        <sz val="30"/>
        <color theme="1"/>
        <rFont val="Arial"/>
        <family val="2"/>
      </rPr>
      <t xml:space="preserve">Gestión de Incidentes
</t>
    </r>
    <r>
      <rPr>
        <b/>
        <sz val="30"/>
        <color theme="1"/>
        <rFont val="Arial"/>
        <family val="2"/>
      </rPr>
      <t>FORMULA:</t>
    </r>
    <r>
      <rPr>
        <sz val="30"/>
        <color theme="1"/>
        <rFont val="Arial"/>
        <family val="2"/>
      </rPr>
      <t xml:space="preserve"> Numero  de incidentes criticos tratados oportunamente /Total de Incidentes Criticos reportados *100
</t>
    </r>
    <r>
      <rPr>
        <b/>
        <sz val="30"/>
        <color theme="1"/>
        <rFont val="Arial"/>
        <family val="2"/>
      </rPr>
      <t xml:space="preserve">META: </t>
    </r>
    <r>
      <rPr>
        <sz val="30"/>
        <color theme="1"/>
        <rFont val="Arial"/>
        <family val="2"/>
      </rPr>
      <t xml:space="preserve"> Mayor 86%  
</t>
    </r>
    <r>
      <rPr>
        <b/>
        <sz val="30"/>
        <color theme="1"/>
        <rFont val="Arial"/>
        <family val="2"/>
      </rPr>
      <t xml:space="preserve">FRECUENCIA DE MEDICIÓN: </t>
    </r>
    <r>
      <rPr>
        <sz val="30"/>
        <color theme="1"/>
        <rFont val="Arial"/>
        <family val="2"/>
      </rPr>
      <t xml:space="preserve">Bimestral </t>
    </r>
  </si>
  <si>
    <t>Revisar el reporte de incidentes de Seguridad de la Información</t>
  </si>
  <si>
    <t xml:space="preserve">Se  revisa en aranda  el reporte de incidentes presentados con el fin de analizar causa raiz y tomar las acciones a que haya lugar. Si el incidente es de impacto critico se diligencia el formato de reporte de incidentes y se reporta al COLCERT. Si el impacto es moderado o bajo se realiza mesa de trabajo con el grupo TIC para revisar lecciones aprendidas </t>
  </si>
  <si>
    <t>Se diligencia formato de reporte de incidentes , se estudia la causa raiz y se establecen acciones correctivas y preventivas para evitar reincidencia</t>
  </si>
  <si>
    <t>Tickets de Aranda
Formato de reporte de Incidente</t>
  </si>
  <si>
    <t>Correctivo</t>
  </si>
  <si>
    <t xml:space="preserve">
Debido al  incumplimiento de las politicas de seguridad y privacidad de la informacion por parte de las dependencias 
</t>
  </si>
  <si>
    <t xml:space="preserve">Profesional especializado  (contratista - oficial de seguridad) </t>
  </si>
  <si>
    <t xml:space="preserve">Trimestral </t>
  </si>
  <si>
    <t xml:space="preserve">Validar la realización de charlas / sensibilizaciones / capacitaciones </t>
  </si>
  <si>
    <t xml:space="preserve"> teniendo en cuenta el MSPI se establecen las diferentes charlas / sensibilizaciones / capacitaciones que refuerzan los procesos de aseguramiento en el personal, los procesos y las TIC</t>
  </si>
  <si>
    <t xml:space="preserve">Reprogramar  charlas / sensibilizaciones / capacitaciones </t>
  </si>
  <si>
    <t xml:space="preserve">Listado de asistencia  fisica o digital </t>
  </si>
  <si>
    <t xml:space="preserve">por la indisponibilidad de los servicios tecnologicos de la entidad </t>
  </si>
  <si>
    <t>Debido   falla de energía.</t>
  </si>
  <si>
    <t>Media</t>
  </si>
  <si>
    <t xml:space="preserve">Equipo  TIC </t>
  </si>
  <si>
    <t xml:space="preserve">Cada vez que falle la energia </t>
  </si>
  <si>
    <t>Verificar el funcionamiento UPS  o planta eléctrica</t>
  </si>
  <si>
    <t xml:space="preserve">La UPS y planta electrica se activan  al presentarse un fallo en la energia </t>
  </si>
  <si>
    <t xml:space="preserve">En caso de no  entrar en funcionamiento ni la UPS ni la planta se revisan se revisan  las causas y procede a tomar las acciones a que haya lugar </t>
  </si>
  <si>
    <t>Tickets de Aranda</t>
  </si>
  <si>
    <t>Automático</t>
  </si>
  <si>
    <t xml:space="preserve">
1. Adquirir solución o servicio para plan de recuperación de desastres tecnológico.
2. gestionar renovación tecnológica de plataforma crítica.
</t>
  </si>
  <si>
    <t xml:space="preserve">
Lider Tic </t>
  </si>
  <si>
    <r>
      <t xml:space="preserve">NOMBRE: </t>
    </r>
    <r>
      <rPr>
        <sz val="30"/>
        <rFont val="Arial"/>
        <family val="2"/>
      </rPr>
      <t xml:space="preserve">Gestión de Incidentes
</t>
    </r>
    <r>
      <rPr>
        <b/>
        <sz val="30"/>
        <rFont val="Arial"/>
        <family val="2"/>
      </rPr>
      <t xml:space="preserve">
FORMULA: </t>
    </r>
    <r>
      <rPr>
        <sz val="30"/>
        <rFont val="Arial"/>
        <family val="2"/>
      </rPr>
      <t xml:space="preserve">Numero  de incidentes criticos tratados oportunamente /Total de Incidentes Criticos reportados *100
 </t>
    </r>
    <r>
      <rPr>
        <b/>
        <sz val="30"/>
        <rFont val="Arial"/>
        <family val="2"/>
      </rPr>
      <t xml:space="preserve">
META:  </t>
    </r>
    <r>
      <rPr>
        <sz val="30"/>
        <rFont val="Arial"/>
        <family val="2"/>
      </rPr>
      <t>Mayor 86%</t>
    </r>
    <r>
      <rPr>
        <b/>
        <sz val="30"/>
        <rFont val="Arial"/>
        <family val="2"/>
      </rPr>
      <t xml:space="preserve">  
FRECUENCIA DE MEDICIÓN: </t>
    </r>
    <r>
      <rPr>
        <sz val="30"/>
        <rFont val="Arial"/>
        <family val="2"/>
      </rPr>
      <t xml:space="preserve">Bimestral </t>
    </r>
  </si>
  <si>
    <t>Debido a ataque cibernético.</t>
  </si>
  <si>
    <t xml:space="preserve">Cada vez que suceda un ataque cibernético  de alto impacto </t>
  </si>
  <si>
    <t xml:space="preserve">Validar que servicios  o información fueron  afectados </t>
  </si>
  <si>
    <t xml:space="preserve">Una vez sucedido el ataque cibernetico se activa el protocolo de respuesta a incidentes para cada uno de los diferentes servicios digitales  e infomación con el fin de identificar cual fue el nivel de afectación o impacto y  que se debe recuperar </t>
  </si>
  <si>
    <t xml:space="preserve">En caso de no  reestablecer los servicios digitales o pérdida de información critica se activa el plan de gestión y comunicación de crisis </t>
  </si>
  <si>
    <t xml:space="preserve">Tickets de Aranda
Formato de reporte de Incidente
</t>
  </si>
  <si>
    <t>Menor</t>
  </si>
  <si>
    <t xml:space="preserve">profesional  (contratista)  </t>
  </si>
  <si>
    <t>Verificar la realización de las copias de seguridad</t>
  </si>
  <si>
    <t xml:space="preserve">se realiza de prueba de restauración con el fin de validar la correcta realización de las copias de seguridad </t>
  </si>
  <si>
    <t xml:space="preserve">En caso de encontrar  fallas en las copias de seguridad se establecen los correctivos pertinentes </t>
  </si>
  <si>
    <t>copias de seguridad (nube) 
prueba restauración - logs</t>
  </si>
  <si>
    <t>Debido a  mantenimientos y actualización de plataforma tecnológica de la UAECOB</t>
  </si>
  <si>
    <t xml:space="preserve">Profesional
 ( contratista)  (supervisor de contrato) </t>
  </si>
  <si>
    <t xml:space="preserve">Verificar el cumplimiento de las obligaciones contractuales de  los contratos de soporte y mantenimiento </t>
  </si>
  <si>
    <t xml:space="preserve">Se revisa que el contratista este ejecatando las obligaciones contractuales de forma correcta y oportuna para garantizar  el mantenimiento y soporte de la plataforma tecnologica </t>
  </si>
  <si>
    <t xml:space="preserve">En caso de encontrar incumplimientos en las obligaciones se realizan las comunicaciones  al contratista con el fin de mejorar los acuerdos de nivel de servicio </t>
  </si>
  <si>
    <t>Informe de pago  
comunicación</t>
  </si>
  <si>
    <t>mensual</t>
  </si>
  <si>
    <t xml:space="preserve">
 Revisar incidentes disruptivos o de indisponibilidad   causados por falta de mantenimiento o soporte a la plataforma tecnologica 
</t>
  </si>
  <si>
    <t xml:space="preserve">Se  revisan las causas de la indisponibilidad tecnologica y se genera reporte de  incidente de seguridad de la información y se establecen acciones a tomar </t>
  </si>
  <si>
    <t xml:space="preserve">tomar las acciones correpsondientes con el fin de asegurar la disponibilidad tecnologica </t>
  </si>
  <si>
    <t xml:space="preserve">CONTROL  DE CAMBIOS </t>
  </si>
  <si>
    <t xml:space="preserve">FECHA </t>
  </si>
  <si>
    <t xml:space="preserve">DESCRIPCION DE LOS CAMBIOS </t>
  </si>
  <si>
    <t xml:space="preserve">JULIO DE 2025 </t>
  </si>
  <si>
    <r>
      <rPr>
        <b/>
        <u/>
        <sz val="30"/>
        <rFont val="Arial"/>
        <family val="2"/>
      </rPr>
      <t xml:space="preserve">Para sistemas los riesgos : </t>
    </r>
    <r>
      <rPr>
        <sz val="30"/>
        <rFont val="Arial"/>
        <family val="2"/>
      </rPr>
      <t xml:space="preserve">
1.Posibilidad de afectación reputacional y económica Por Incumplimiento con las iniciativas o actividades definidas en el PETI debido a baja capacidad presupuestal y técnica SE MANTIENE PERO SE AJUSTAN CAUSAS 
2. Posibilidad de perdida de la confidencialidad, integridad y disponibilidad de la información Por accesos o cambios no autorizados a la información institucional, así como eventos disruptivos por virus en la red. Debido a la ineficiencia o falta de controles de seguridad de la información y ciberseguridad. SE MANTIENE PERO SE AJUSTAN CAUSAS 
3. Posibilidad de perdida de credibilidad y afectación económica Por interrupción o falla en la continuidad de la prestación de los servicios debido a Limitaciones en la infraestructura tecnológica o en las competencias del personal o por un ataque cibernético SE MANTIENE PERO SE AJUSTAN CAUSAS 
4. Posibilidad de pérdida de credibilidad institucional y afectación económica Por incumplimiento en los objetivos establecidos en la planeación estratégica institucional de tecnologías debido a Intermitencia en los servicios tecnológicos en el momento de ejecutar las actividades asociadas al cambio, en la ejecución de actividades por parte de los especialistas y la deficiente actualización de las herramientas de software a las últimas versiones liberadas por el fabricante.  SE  AJUSTA POR CAMBIO EN EL CONTEXTO 
5.Posibilidad de perdida de reputacional y confianza en la entidad institucional . Por perdida o modificación de los datos, Pérdida de servicio de comunicaciones de datos, y de disponibilidad de la información, debido a Intermitencia en los servicios tecnológicos en el momento de ejecutar las actividades del cambio, y no revisión de las aplicaciones de acuerdo con las consideraciones requeridas de seguridad de la información.SE  AJUSTA POR CAMBIO EN EL CONTEXTO
6. Posibilidad de afectación a la imagen institucional y al desarrollo de las actividades TICS, Por el bajo uso y apropiación de los servicios tecnológicos con la que cuenta la Entidad debido a la baja implementación de acciones dirigidas a socializar las herramientas SE  AJUSTA POR CAMBIO EN EL CONTEXTO
tecnológicas y los diferentes sistemas tecnológicos que posee la entidad
</t>
    </r>
    <r>
      <rPr>
        <b/>
        <sz val="30"/>
        <rFont val="Arial"/>
        <family val="2"/>
      </rPr>
      <t xml:space="preserve">Para Comunicaciones los riesgos : </t>
    </r>
    <r>
      <rPr>
        <sz val="30"/>
        <rFont val="Arial"/>
        <family val="2"/>
      </rPr>
      <t xml:space="preserve">
posibilidad de afectación  de la imagen institucional  por la baja implementación del plan de comunicaciones  debido a un déficit  en los recursos y la capacidad  de talento humano  y posibilidad de afectación de la imagen institucional por la deficiente revisión  de los contenidos emitidos por prensa y comunicaciones  debido a la debilidad  de lineamientos para la verificación de requisitos
Se replantean  para la vigencia 2025  teniendo en cuenta el  análisis del contexto 
</t>
    </r>
  </si>
  <si>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</si>
  <si>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</si>
  <si>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</si>
  <si>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</si>
  <si>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</si>
  <si>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</si>
  <si>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</si>
  <si>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</si>
  <si>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</si>
  <si>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</si>
  <si>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</si>
  <si>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</si>
  <si>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</si>
  <si>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 xml:space="preserve">Entre 10 y 50 SMLMV </t>
  </si>
  <si>
    <t>El riesgo afecta la imagen de la entidad internamente, de conocimiento general, nivel interno, de junta directiva y accionistas y/o de provedores</t>
  </si>
  <si>
    <t>Alta</t>
  </si>
  <si>
    <t>La actividad que conlleva el riesgo se ejecuta mínimo 500 veces al año y máximo 5000 veces por año</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</si>
  <si>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</si>
  <si>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</si>
  <si>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</si>
  <si>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</si>
  <si>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</si>
  <si>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</si>
  <si>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</si>
  <si>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Extremo</t>
  </si>
  <si>
    <t>Bajo</t>
  </si>
  <si>
    <t xml:space="preserve">NOMBRE DEPROCESO </t>
  </si>
  <si>
    <t xml:space="preserve">GESTIÓN ESTRATEGICA </t>
  </si>
  <si>
    <t>GESTIÓN JURÍDICA</t>
  </si>
  <si>
    <t xml:space="preserve">GESTIÓN DEL TALENTO HUMANO </t>
  </si>
  <si>
    <t>GESTIÓN DE RECURSOS</t>
  </si>
  <si>
    <t>SERVICIO A LA CIUDADANÍA</t>
  </si>
  <si>
    <t>REDUCCIÓN</t>
  </si>
  <si>
    <t xml:space="preserve">CONOCIMIENTO </t>
  </si>
  <si>
    <t>MANEJO</t>
  </si>
  <si>
    <t>EVALUACIÓN Y CONTROL</t>
  </si>
  <si>
    <t xml:space="preserve">TIPOLOGIA </t>
  </si>
  <si>
    <t>Fiscal</t>
  </si>
  <si>
    <t xml:space="preserve">IMPACTO ( CONSECUENCIA) </t>
  </si>
  <si>
    <t xml:space="preserve">GESTIÓN </t>
  </si>
  <si>
    <t>Posibilidad de pérdida económica</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</si>
  <si>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</si>
  <si>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</si>
  <si>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</si>
  <si>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</si>
  <si>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</si>
  <si>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</si>
  <si>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</si>
  <si>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</si>
  <si>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</si>
  <si>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</si>
  <si>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</si>
  <si>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</si>
  <si>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</si>
  <si>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</si>
  <si>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</si>
  <si>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</si>
  <si>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</si>
  <si>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</si>
  <si>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</si>
  <si>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</si>
  <si>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</si>
  <si>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</si>
  <si>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</si>
  <si>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</si>
  <si>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</si>
  <si>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</si>
  <si>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</si>
  <si>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</si>
  <si>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</si>
  <si>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</si>
  <si>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</si>
  <si>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</si>
  <si>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</si>
  <si>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Menor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</si>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</sst>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8">
    <font>
      <sz val="11"/>
      <color theme="1"/>
      <name val="Arial"/>
    </font>
    <font>
      <sz val="11"/>
      <name val="Arial"/>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11"/>
      <color theme="1"/>
      <name val="Arial"/>
      <family val="2"/>
    </font>
    <font>
      <sz val="10"/>
      <name val="Arial"/>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b/>
      <sz val="10"/>
      <color theme="1"/>
      <name val="Arial"/>
      <family val="2"/>
    </font>
    <font>
      <sz val="12"/>
      <name val="Arial"/>
      <family val="2"/>
    </font>
    <font>
      <b/>
      <sz val="12"/>
      <name val="Arial"/>
      <family val="2"/>
    </font>
    <font>
      <sz val="12"/>
      <color rgb="FF000000"/>
      <name val="Arial"/>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2"/>
      <color theme="1"/>
      <name val="Arial"/>
      <family val="2"/>
    </font>
    <font>
      <sz val="16"/>
      <color theme="1"/>
      <name val="Arial"/>
      <family val="2"/>
    </font>
    <font>
      <sz val="11"/>
      <color rgb="FF7030A0"/>
      <name val="Arial"/>
      <family val="2"/>
    </font>
    <font>
      <b/>
      <sz val="16"/>
      <color rgb="FF7030A0"/>
      <name val="Arial"/>
      <family val="2"/>
    </font>
    <font>
      <b/>
      <sz val="11"/>
      <color rgb="FF00B050"/>
      <name val="Arial"/>
      <family val="2"/>
    </font>
    <font>
      <sz val="11"/>
      <color rgb="FF00B050"/>
      <name val="Arial"/>
      <family val="2"/>
    </font>
    <font>
      <b/>
      <sz val="20"/>
      <name val="Arial"/>
      <family val="2"/>
    </font>
    <font>
      <b/>
      <sz val="24"/>
      <name val="Arial"/>
      <family val="2"/>
    </font>
    <font>
      <b/>
      <sz val="20"/>
      <name val="Tahoma"/>
      <family val="2"/>
    </font>
    <font>
      <sz val="36"/>
      <color theme="1"/>
      <name val="Arial"/>
      <family val="2"/>
    </font>
    <font>
      <b/>
      <sz val="36"/>
      <color theme="1"/>
      <name val="Arial"/>
      <family val="2"/>
    </font>
    <font>
      <b/>
      <sz val="36"/>
      <name val="Arial"/>
      <family val="2"/>
    </font>
    <font>
      <sz val="28"/>
      <color theme="1"/>
      <name val="Arial"/>
      <family val="2"/>
    </font>
    <font>
      <b/>
      <sz val="28"/>
      <name val="calibri"/>
      <family val="2"/>
      <scheme val="minor"/>
    </font>
    <font>
      <sz val="30"/>
      <name val="Arial"/>
      <family val="2"/>
    </font>
    <font>
      <b/>
      <sz val="30"/>
      <name val="Arial"/>
      <family val="2"/>
    </font>
    <font>
      <b/>
      <u/>
      <sz val="30"/>
      <name val="Arial"/>
      <family val="2"/>
    </font>
    <font>
      <b/>
      <sz val="20"/>
      <color theme="1"/>
      <name val="Arial Narrow"/>
      <family val="2"/>
    </font>
    <font>
      <sz val="20"/>
      <color theme="1"/>
      <name val="Calibri"/>
      <family val="2"/>
    </font>
    <font>
      <b/>
      <sz val="20"/>
      <color rgb="FF000000"/>
      <name val="Arial Narrow"/>
      <family val="2"/>
    </font>
    <font>
      <b/>
      <sz val="20"/>
      <color theme="0" tint="-0.34998626667073579"/>
      <name val="Calibri"/>
      <family val="2"/>
    </font>
    <font>
      <b/>
      <sz val="20"/>
      <name val="Calibri"/>
      <family val="2"/>
    </font>
    <font>
      <sz val="20"/>
      <color rgb="FF000000"/>
      <name val="Arial Narrow"/>
      <family val="2"/>
    </font>
    <font>
      <sz val="20"/>
      <name val="Arial Narrow"/>
      <family val="2"/>
    </font>
    <font>
      <sz val="20"/>
      <color rgb="FFFFFFFF"/>
      <name val="Arial Narrow"/>
      <family val="2"/>
    </font>
    <font>
      <sz val="20"/>
      <color theme="0"/>
      <name val="Calibri"/>
      <family val="2"/>
    </font>
    <font>
      <sz val="20"/>
      <name val="Tahoma"/>
      <family val="2"/>
    </font>
    <font>
      <sz val="20"/>
      <color rgb="FF000000"/>
      <name val="Arial"/>
      <family val="2"/>
    </font>
    <font>
      <sz val="30"/>
      <color theme="1"/>
      <name val="Arial"/>
      <family val="2"/>
    </font>
    <font>
      <b/>
      <sz val="30"/>
      <color theme="1"/>
      <name val="Arial"/>
      <family val="2"/>
    </font>
    <font>
      <b/>
      <sz val="36"/>
      <color rgb="FFFF0000"/>
      <name val="Arial"/>
      <family val="2"/>
    </font>
    <font>
      <sz val="36"/>
      <color rgb="FFFF0000"/>
      <name val="Arial"/>
      <family val="2"/>
    </font>
    <font>
      <sz val="11"/>
      <color rgb="FFFF0000"/>
      <name val="Arial"/>
      <family val="2"/>
    </font>
    <font>
      <sz val="48"/>
      <color theme="1"/>
      <name val="Arial"/>
      <family val="2"/>
    </font>
    <font>
      <sz val="72"/>
      <color rgb="FFFF0000"/>
      <name val="Arial"/>
      <family val="2"/>
    </font>
    <font>
      <b/>
      <sz val="48"/>
      <color theme="1"/>
      <name val="Arial"/>
      <family val="2"/>
    </font>
  </fonts>
  <fills count="4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rgb="FFFFC000"/>
        <bgColor indexed="64"/>
      </patternFill>
    </fill>
    <fill>
      <patternFill patternType="solid">
        <fgColor theme="9" tint="-0.249977111117893"/>
        <bgColor indexed="64"/>
      </patternFill>
    </fill>
    <fill>
      <patternFill patternType="solid">
        <fgColor rgb="FFFFFF99"/>
        <bgColor indexed="64"/>
      </patternFill>
    </fill>
  </fills>
  <borders count="78">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style="thick">
        <color indexed="64"/>
      </top>
      <bottom style="thin">
        <color indexed="64"/>
      </bottom>
      <diagonal/>
    </border>
    <border>
      <left style="thin">
        <color indexed="64"/>
      </left>
      <right/>
      <top/>
      <bottom/>
      <diagonal/>
    </border>
  </borders>
  <cellStyleXfs count="7">
    <xf numFmtId="0" fontId="0" fillId="0" borderId="0"/>
    <xf numFmtId="0" fontId="5" fillId="0" borderId="2"/>
    <xf numFmtId="0" fontId="5" fillId="0" borderId="2"/>
    <xf numFmtId="9" fontId="15" fillId="0" borderId="0" applyFont="0" applyFill="0" applyBorder="0" applyAlignment="0" applyProtection="0"/>
    <xf numFmtId="0" fontId="16" fillId="0" borderId="2"/>
    <xf numFmtId="0" fontId="5" fillId="0" borderId="2"/>
    <xf numFmtId="9" fontId="5" fillId="0" borderId="2" applyFont="0" applyFill="0" applyBorder="0" applyAlignment="0" applyProtection="0"/>
  </cellStyleXfs>
  <cellXfs count="577">
    <xf numFmtId="0" fontId="0" fillId="0" borderId="0" xfId="0"/>
    <xf numFmtId="0" fontId="2" fillId="0" borderId="0" xfId="0" applyFont="1"/>
    <xf numFmtId="0" fontId="3" fillId="0" borderId="0" xfId="0" applyFont="1"/>
    <xf numFmtId="0" fontId="4" fillId="0" borderId="1" xfId="0" applyFont="1" applyBorder="1" applyAlignment="1">
      <alignment horizontal="left" vertical="center" wrapText="1" readingOrder="1"/>
    </xf>
    <xf numFmtId="0" fontId="5" fillId="0" borderId="0" xfId="0" applyFont="1"/>
    <xf numFmtId="0" fontId="0" fillId="0" borderId="0" xfId="0" applyAlignment="1">
      <alignment vertical="center" wrapText="1"/>
    </xf>
    <xf numFmtId="0" fontId="5" fillId="18" borderId="0" xfId="0" applyFont="1" applyFill="1"/>
    <xf numFmtId="0" fontId="1"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0" fillId="0" borderId="2" xfId="0" applyBorder="1"/>
    <xf numFmtId="0" fontId="10" fillId="0" borderId="0" xfId="0" applyFont="1" applyAlignment="1">
      <alignment wrapText="1"/>
    </xf>
    <xf numFmtId="0" fontId="22" fillId="0" borderId="4" xfId="0" applyFont="1" applyBorder="1" applyAlignment="1">
      <alignment wrapText="1"/>
    </xf>
    <xf numFmtId="0" fontId="22" fillId="0" borderId="3" xfId="0" applyFont="1" applyBorder="1" applyAlignment="1">
      <alignment wrapText="1"/>
    </xf>
    <xf numFmtId="0" fontId="10" fillId="0" borderId="3" xfId="0" applyFont="1" applyBorder="1" applyAlignment="1">
      <alignment wrapText="1"/>
    </xf>
    <xf numFmtId="9" fontId="10" fillId="0" borderId="3" xfId="0" applyNumberFormat="1" applyFont="1" applyBorder="1" applyAlignment="1">
      <alignment wrapText="1"/>
    </xf>
    <xf numFmtId="9" fontId="10" fillId="0" borderId="2" xfId="0" applyNumberFormat="1" applyFont="1" applyBorder="1" applyAlignment="1">
      <alignment wrapText="1"/>
    </xf>
    <xf numFmtId="0" fontId="22" fillId="0" borderId="2" xfId="0" applyFont="1" applyBorder="1" applyAlignment="1">
      <alignment wrapText="1"/>
    </xf>
    <xf numFmtId="0" fontId="26" fillId="28" borderId="0" xfId="0" applyFont="1" applyFill="1"/>
    <xf numFmtId="0" fontId="23" fillId="0" borderId="2" xfId="4" applyFont="1" applyAlignment="1">
      <alignment vertical="center" wrapText="1"/>
    </xf>
    <xf numFmtId="9" fontId="23" fillId="0" borderId="2" xfId="4" applyNumberFormat="1" applyFont="1" applyAlignment="1">
      <alignment horizontal="center" vertical="center" wrapText="1"/>
    </xf>
    <xf numFmtId="0" fontId="23" fillId="0" borderId="2" xfId="0" applyFont="1" applyBorder="1" applyAlignment="1">
      <alignment horizontal="center" vertical="center" wrapText="1" readingOrder="1"/>
    </xf>
    <xf numFmtId="0" fontId="25" fillId="0" borderId="2"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22" fillId="0" borderId="3" xfId="0" applyFont="1" applyBorder="1" applyAlignment="1">
      <alignment horizontal="center" wrapText="1"/>
    </xf>
    <xf numFmtId="0" fontId="16" fillId="0" borderId="3" xfId="0" applyFont="1" applyBorder="1" applyAlignment="1">
      <alignment wrapText="1"/>
    </xf>
    <xf numFmtId="9" fontId="31" fillId="9" borderId="3" xfId="3" applyFont="1" applyFill="1" applyBorder="1" applyAlignment="1">
      <alignment horizontal="center" vertical="center"/>
    </xf>
    <xf numFmtId="9" fontId="31" fillId="9" borderId="3" xfId="3" applyFont="1" applyFill="1" applyBorder="1" applyAlignment="1">
      <alignment horizontal="center" vertical="center" wrapText="1"/>
    </xf>
    <xf numFmtId="0" fontId="28" fillId="42" borderId="3" xfId="0" applyFont="1" applyFill="1" applyBorder="1" applyAlignment="1">
      <alignment horizontal="center" vertical="center"/>
    </xf>
    <xf numFmtId="0" fontId="28" fillId="9" borderId="3" xfId="0" applyFont="1" applyFill="1" applyBorder="1" applyAlignment="1">
      <alignment horizontal="justify" vertical="center" wrapText="1"/>
    </xf>
    <xf numFmtId="0" fontId="5" fillId="0" borderId="2" xfId="5"/>
    <xf numFmtId="0" fontId="10" fillId="0" borderId="2" xfId="5" applyFont="1"/>
    <xf numFmtId="0" fontId="8" fillId="9" borderId="24" xfId="5" applyFont="1" applyFill="1" applyBorder="1" applyAlignment="1">
      <alignment horizontal="justify" vertical="center" wrapText="1"/>
    </xf>
    <xf numFmtId="0" fontId="8" fillId="9" borderId="19" xfId="5" applyFont="1" applyFill="1" applyBorder="1" applyAlignment="1">
      <alignment horizontal="justify" vertical="center" wrapText="1"/>
    </xf>
    <xf numFmtId="0" fontId="34" fillId="0" borderId="18" xfId="5" applyFont="1" applyBorder="1" applyAlignment="1">
      <alignment horizontal="center" vertical="center" wrapText="1"/>
    </xf>
    <xf numFmtId="0" fontId="34" fillId="0" borderId="3" xfId="5" applyFont="1" applyBorder="1" applyAlignment="1">
      <alignment horizontal="center" vertical="center" wrapText="1"/>
    </xf>
    <xf numFmtId="0" fontId="34" fillId="0" borderId="7" xfId="5" applyFont="1" applyBorder="1" applyAlignment="1">
      <alignment horizontal="center" vertical="center" wrapText="1"/>
    </xf>
    <xf numFmtId="0" fontId="14" fillId="0" borderId="63" xfId="5" applyFont="1" applyBorder="1" applyAlignment="1">
      <alignment horizontal="center" vertical="center"/>
    </xf>
    <xf numFmtId="0" fontId="35" fillId="0" borderId="63" xfId="5" applyFont="1" applyBorder="1" applyAlignment="1">
      <alignment horizontal="center" vertical="center"/>
    </xf>
    <xf numFmtId="0" fontId="5" fillId="9" borderId="6" xfId="5" applyFill="1" applyBorder="1" applyAlignment="1">
      <alignment horizontal="justify" vertical="center" wrapText="1"/>
    </xf>
    <xf numFmtId="0" fontId="5" fillId="0" borderId="18" xfId="5" applyBorder="1" applyAlignment="1">
      <alignment horizontal="center" vertical="center" wrapText="1"/>
    </xf>
    <xf numFmtId="0" fontId="5" fillId="0" borderId="3" xfId="5" applyBorder="1" applyAlignment="1">
      <alignment horizontal="center" vertical="center" wrapText="1"/>
    </xf>
    <xf numFmtId="0" fontId="5" fillId="0" borderId="7" xfId="5" applyBorder="1" applyAlignment="1">
      <alignment horizontal="center" vertical="center"/>
    </xf>
    <xf numFmtId="0" fontId="14" fillId="0" borderId="63" xfId="5" applyFont="1" applyBorder="1" applyAlignment="1">
      <alignment horizontal="center" vertical="center" wrapText="1"/>
    </xf>
    <xf numFmtId="0" fontId="5" fillId="0" borderId="18" xfId="5" applyBorder="1" applyAlignment="1">
      <alignment horizontal="center" vertical="center"/>
    </xf>
    <xf numFmtId="0" fontId="5" fillId="0" borderId="3" xfId="5" applyBorder="1" applyAlignment="1">
      <alignment horizontal="center" vertical="center"/>
    </xf>
    <xf numFmtId="0" fontId="8" fillId="9" borderId="15" xfId="5" applyFont="1" applyFill="1" applyBorder="1" applyAlignment="1">
      <alignment horizontal="justify" vertical="center" wrapText="1"/>
    </xf>
    <xf numFmtId="0" fontId="5" fillId="9" borderId="18" xfId="5" applyFill="1" applyBorder="1" applyAlignment="1">
      <alignment horizontal="center" vertical="center" wrapText="1"/>
    </xf>
    <xf numFmtId="0" fontId="34" fillId="9" borderId="18" xfId="5" applyFont="1" applyFill="1" applyBorder="1" applyAlignment="1">
      <alignment horizontal="center" vertical="center" wrapText="1"/>
    </xf>
    <xf numFmtId="0" fontId="34" fillId="9" borderId="3" xfId="5" applyFont="1" applyFill="1" applyBorder="1" applyAlignment="1">
      <alignment horizontal="center" vertical="center" wrapText="1"/>
    </xf>
    <xf numFmtId="0" fontId="5" fillId="0" borderId="7" xfId="5" applyBorder="1" applyAlignment="1">
      <alignment horizontal="center" vertical="center" wrapText="1"/>
    </xf>
    <xf numFmtId="0" fontId="37" fillId="0" borderId="3" xfId="5" applyFont="1" applyBorder="1" applyAlignment="1">
      <alignment horizontal="center" vertical="center" wrapText="1"/>
    </xf>
    <xf numFmtId="0" fontId="36" fillId="0" borderId="3" xfId="5" applyFont="1" applyBorder="1" applyAlignment="1">
      <alignment horizontal="center" vertical="center" wrapText="1"/>
    </xf>
    <xf numFmtId="0" fontId="1" fillId="0" borderId="3" xfId="5" applyFont="1" applyBorder="1" applyAlignment="1">
      <alignment horizontal="center" vertical="center" wrapText="1"/>
    </xf>
    <xf numFmtId="0" fontId="1" fillId="9" borderId="18" xfId="5" applyFont="1" applyFill="1" applyBorder="1" applyAlignment="1">
      <alignment horizontal="center" vertical="center" wrapText="1"/>
    </xf>
    <xf numFmtId="0" fontId="1" fillId="9" borderId="3" xfId="5" applyFont="1" applyFill="1" applyBorder="1" applyAlignment="1">
      <alignment horizontal="center" vertical="center" wrapText="1"/>
    </xf>
    <xf numFmtId="0" fontId="5" fillId="0" borderId="12" xfId="5" applyBorder="1" applyAlignment="1">
      <alignment horizontal="center" vertical="center"/>
    </xf>
    <xf numFmtId="0" fontId="5" fillId="0" borderId="31" xfId="5" applyBorder="1" applyAlignment="1">
      <alignment horizontal="center" vertical="center" wrapText="1"/>
    </xf>
    <xf numFmtId="0" fontId="5" fillId="9" borderId="51" xfId="5" applyFill="1" applyBorder="1" applyAlignment="1">
      <alignment horizontal="center" vertical="center" wrapText="1"/>
    </xf>
    <xf numFmtId="0" fontId="14" fillId="0" borderId="50" xfId="5" applyFont="1" applyBorder="1" applyAlignment="1">
      <alignment horizontal="center" vertical="center"/>
    </xf>
    <xf numFmtId="0" fontId="14" fillId="0" borderId="50" xfId="5" applyFont="1" applyBorder="1" applyAlignment="1">
      <alignment horizontal="center" vertical="center" wrapText="1"/>
    </xf>
    <xf numFmtId="0" fontId="5" fillId="9" borderId="49" xfId="5" applyFill="1" applyBorder="1" applyAlignment="1">
      <alignment horizontal="justify" vertical="center" wrapText="1"/>
    </xf>
    <xf numFmtId="0" fontId="11" fillId="34" borderId="55" xfId="5" applyFont="1" applyFill="1" applyBorder="1" applyAlignment="1">
      <alignment horizontal="center" vertical="center" wrapText="1"/>
    </xf>
    <xf numFmtId="0" fontId="33" fillId="0" borderId="2" xfId="5" applyFont="1" applyAlignment="1">
      <alignment wrapText="1"/>
    </xf>
    <xf numFmtId="0" fontId="5" fillId="9" borderId="15" xfId="5" applyFill="1" applyBorder="1"/>
    <xf numFmtId="0" fontId="8" fillId="9" borderId="53" xfId="5" applyFont="1" applyFill="1" applyBorder="1" applyAlignment="1">
      <alignment horizontal="justify" vertical="center" wrapText="1"/>
    </xf>
    <xf numFmtId="0" fontId="5" fillId="9" borderId="6" xfId="5" applyFill="1" applyBorder="1" applyAlignment="1">
      <alignment horizontal="justify" vertical="center"/>
    </xf>
    <xf numFmtId="0" fontId="14" fillId="9" borderId="65" xfId="5" applyFont="1" applyFill="1" applyBorder="1" applyAlignment="1">
      <alignment horizontal="center" vertical="center" wrapText="1"/>
    </xf>
    <xf numFmtId="0" fontId="1" fillId="9" borderId="15" xfId="5" applyFont="1" applyFill="1" applyBorder="1" applyAlignment="1">
      <alignment horizontal="justify" vertical="center" wrapText="1"/>
    </xf>
    <xf numFmtId="0" fontId="14" fillId="9" borderId="64" xfId="5" applyFont="1" applyFill="1" applyBorder="1" applyAlignment="1">
      <alignment horizontal="center" vertical="center" wrapText="1"/>
    </xf>
    <xf numFmtId="0" fontId="11" fillId="9" borderId="19" xfId="5" applyFont="1" applyFill="1" applyBorder="1" applyAlignment="1">
      <alignment horizontal="justify" vertical="center" wrapText="1"/>
    </xf>
    <xf numFmtId="0" fontId="35" fillId="0" borderId="63" xfId="5" applyFont="1" applyBorder="1" applyAlignment="1">
      <alignment horizontal="center" vertical="center" wrapText="1"/>
    </xf>
    <xf numFmtId="0" fontId="1" fillId="9" borderId="6" xfId="5" applyFont="1" applyFill="1" applyBorder="1" applyAlignment="1">
      <alignment horizontal="justify" vertical="center"/>
    </xf>
    <xf numFmtId="0" fontId="1" fillId="0" borderId="18" xfId="5" applyFont="1" applyBorder="1" applyAlignment="1">
      <alignment horizontal="center" vertical="center" wrapText="1"/>
    </xf>
    <xf numFmtId="0" fontId="1" fillId="0" borderId="7" xfId="5" applyFont="1" applyBorder="1" applyAlignment="1">
      <alignment horizontal="center" vertical="center" wrapText="1"/>
    </xf>
    <xf numFmtId="0" fontId="5" fillId="0" borderId="63" xfId="5" applyBorder="1"/>
    <xf numFmtId="0" fontId="1" fillId="9" borderId="6" xfId="5" applyFont="1" applyFill="1" applyBorder="1" applyAlignment="1">
      <alignment horizontal="justify" vertical="center" wrapText="1"/>
    </xf>
    <xf numFmtId="0" fontId="14" fillId="0" borderId="65" xfId="5" applyFont="1" applyBorder="1" applyAlignment="1">
      <alignment horizontal="center" vertical="center"/>
    </xf>
    <xf numFmtId="0" fontId="5" fillId="9" borderId="15" xfId="5" applyFill="1" applyBorder="1" applyAlignment="1">
      <alignment horizontal="justify" vertical="center" wrapText="1"/>
    </xf>
    <xf numFmtId="0" fontId="14" fillId="0" borderId="64" xfId="5" applyFont="1" applyBorder="1" applyAlignment="1">
      <alignment horizontal="center" vertical="center"/>
    </xf>
    <xf numFmtId="0" fontId="1" fillId="0" borderId="4" xfId="5" applyFont="1" applyBorder="1" applyAlignment="1">
      <alignment vertical="center" wrapText="1"/>
    </xf>
    <xf numFmtId="0" fontId="1" fillId="0" borderId="3" xfId="5" applyFont="1" applyBorder="1" applyAlignment="1">
      <alignment vertical="center" wrapText="1"/>
    </xf>
    <xf numFmtId="0" fontId="1" fillId="0" borderId="2" xfId="5" applyFont="1" applyAlignment="1">
      <alignment vertical="center" wrapText="1"/>
    </xf>
    <xf numFmtId="0" fontId="5" fillId="9" borderId="15" xfId="5" applyFill="1" applyBorder="1" applyAlignment="1">
      <alignment horizontal="justify" vertical="center"/>
    </xf>
    <xf numFmtId="0" fontId="1" fillId="9" borderId="12" xfId="5" applyFont="1" applyFill="1" applyBorder="1" applyAlignment="1">
      <alignment horizontal="center" vertical="center" wrapText="1"/>
    </xf>
    <xf numFmtId="0" fontId="1" fillId="0" borderId="31" xfId="5" applyFont="1" applyBorder="1" applyAlignment="1">
      <alignment horizontal="center" vertical="center" wrapText="1"/>
    </xf>
    <xf numFmtId="0" fontId="1" fillId="0" borderId="51" xfId="5" applyFont="1" applyBorder="1" applyAlignment="1">
      <alignment horizontal="center" vertical="center" wrapText="1"/>
    </xf>
    <xf numFmtId="0" fontId="1" fillId="9" borderId="49" xfId="5" applyFont="1" applyFill="1" applyBorder="1" applyAlignment="1">
      <alignment horizontal="justify" vertical="center" wrapText="1"/>
    </xf>
    <xf numFmtId="0" fontId="12" fillId="16" borderId="47" xfId="5" applyFont="1" applyFill="1" applyBorder="1"/>
    <xf numFmtId="0" fontId="12" fillId="16" borderId="46" xfId="5" applyFont="1" applyFill="1" applyBorder="1"/>
    <xf numFmtId="0" fontId="12" fillId="15" borderId="45" xfId="5" applyFont="1" applyFill="1" applyBorder="1" applyAlignment="1">
      <alignment horizontal="center" vertical="center" wrapText="1"/>
    </xf>
    <xf numFmtId="0" fontId="12" fillId="16" borderId="26" xfId="5" applyFont="1" applyFill="1" applyBorder="1" applyAlignment="1">
      <alignment horizontal="center" vertical="center"/>
    </xf>
    <xf numFmtId="0" fontId="12" fillId="16" borderId="44" xfId="5" applyFont="1" applyFill="1" applyBorder="1" applyAlignment="1">
      <alignment horizontal="center" vertical="center"/>
    </xf>
    <xf numFmtId="0" fontId="12" fillId="16" borderId="43" xfId="5" applyFont="1" applyFill="1" applyBorder="1" applyAlignment="1">
      <alignment horizontal="center" vertical="center"/>
    </xf>
    <xf numFmtId="0" fontId="11" fillId="14" borderId="42" xfId="5" applyFont="1" applyFill="1" applyBorder="1" applyAlignment="1">
      <alignment horizontal="center" vertical="center" wrapText="1"/>
    </xf>
    <xf numFmtId="0" fontId="11" fillId="14" borderId="25" xfId="5" applyFont="1" applyFill="1" applyBorder="1" applyAlignment="1">
      <alignment horizontal="left" vertical="center"/>
    </xf>
    <xf numFmtId="0" fontId="11" fillId="14" borderId="22" xfId="5" applyFont="1" applyFill="1" applyBorder="1" applyAlignment="1">
      <alignment horizontal="center" vertical="center" wrapText="1"/>
    </xf>
    <xf numFmtId="0" fontId="12" fillId="15" borderId="41" xfId="5" applyFont="1" applyFill="1" applyBorder="1" applyAlignment="1">
      <alignment horizontal="center" vertical="center" wrapText="1"/>
    </xf>
    <xf numFmtId="0" fontId="12" fillId="15" borderId="40" xfId="5" applyFont="1" applyFill="1" applyBorder="1" applyAlignment="1">
      <alignment horizontal="center" vertical="center" wrapText="1"/>
    </xf>
    <xf numFmtId="0" fontId="12" fillId="15" borderId="27" xfId="5" applyFont="1" applyFill="1" applyBorder="1" applyAlignment="1">
      <alignment horizontal="center" vertical="center" wrapText="1"/>
    </xf>
    <xf numFmtId="0" fontId="12" fillId="15" borderId="39" xfId="5" applyFont="1" applyFill="1" applyBorder="1" applyAlignment="1">
      <alignment horizontal="center" vertical="center" wrapText="1"/>
    </xf>
    <xf numFmtId="0" fontId="12" fillId="15" borderId="38" xfId="5" applyFont="1" applyFill="1" applyBorder="1" applyAlignment="1">
      <alignment horizontal="center" vertical="center" wrapText="1"/>
    </xf>
    <xf numFmtId="0" fontId="12" fillId="15" borderId="37" xfId="5" applyFont="1" applyFill="1" applyBorder="1" applyAlignment="1">
      <alignment vertical="center"/>
    </xf>
    <xf numFmtId="0" fontId="11" fillId="14" borderId="36" xfId="5" applyFont="1" applyFill="1" applyBorder="1" applyAlignment="1">
      <alignment horizontal="center" vertical="center" wrapText="1"/>
    </xf>
    <xf numFmtId="0" fontId="11" fillId="14" borderId="11" xfId="5" applyFont="1" applyFill="1" applyBorder="1" applyAlignment="1">
      <alignment horizontal="left" vertical="center"/>
    </xf>
    <xf numFmtId="0" fontId="11" fillId="14" borderId="8" xfId="5" applyFont="1" applyFill="1" applyBorder="1" applyAlignment="1">
      <alignment horizontal="left" vertical="center"/>
    </xf>
    <xf numFmtId="0" fontId="7" fillId="12" borderId="13" xfId="5" applyFont="1" applyFill="1" applyBorder="1" applyAlignment="1">
      <alignment vertical="center" textRotation="90" wrapText="1"/>
    </xf>
    <xf numFmtId="0" fontId="5" fillId="9" borderId="34" xfId="5" applyFill="1" applyBorder="1" applyAlignment="1">
      <alignment horizontal="left" vertical="center"/>
    </xf>
    <xf numFmtId="0" fontId="5" fillId="9" borderId="33" xfId="5" applyFill="1" applyBorder="1" applyAlignment="1">
      <alignment horizontal="left" vertical="center"/>
    </xf>
    <xf numFmtId="0" fontId="5" fillId="9" borderId="6" xfId="5" applyFill="1" applyBorder="1" applyAlignment="1">
      <alignment horizontal="left" vertical="center"/>
    </xf>
    <xf numFmtId="0" fontId="7" fillId="12" borderId="27" xfId="5" applyFont="1" applyFill="1" applyBorder="1" applyAlignment="1">
      <alignment vertical="center" textRotation="90" wrapText="1"/>
    </xf>
    <xf numFmtId="0" fontId="6" fillId="0" borderId="26" xfId="5" applyFont="1" applyBorder="1"/>
    <xf numFmtId="0" fontId="5" fillId="0" borderId="23" xfId="5" applyBorder="1"/>
    <xf numFmtId="0" fontId="5" fillId="0" borderId="25" xfId="5" applyBorder="1"/>
    <xf numFmtId="0" fontId="7" fillId="0" borderId="25" xfId="5" applyFont="1" applyBorder="1"/>
    <xf numFmtId="0" fontId="5" fillId="0" borderId="24" xfId="5" applyBorder="1"/>
    <xf numFmtId="0" fontId="5" fillId="0" borderId="22" xfId="5" applyBorder="1"/>
    <xf numFmtId="0" fontId="6" fillId="0" borderId="18" xfId="5" applyFont="1" applyBorder="1" applyAlignment="1">
      <alignment vertical="center"/>
    </xf>
    <xf numFmtId="0" fontId="5" fillId="0" borderId="21" xfId="5" applyBorder="1"/>
    <xf numFmtId="0" fontId="5" fillId="0" borderId="20" xfId="5" applyBorder="1"/>
    <xf numFmtId="0" fontId="5" fillId="0" borderId="19" xfId="5" applyBorder="1"/>
    <xf numFmtId="0" fontId="5" fillId="0" borderId="14" xfId="5" applyBorder="1"/>
    <xf numFmtId="0" fontId="5" fillId="0" borderId="13" xfId="5" applyBorder="1"/>
    <xf numFmtId="0" fontId="5" fillId="0" borderId="17" xfId="5" applyBorder="1"/>
    <xf numFmtId="0" fontId="5" fillId="0" borderId="16" xfId="5" applyBorder="1"/>
    <xf numFmtId="0" fontId="7" fillId="0" borderId="16" xfId="5" applyFont="1" applyBorder="1"/>
    <xf numFmtId="0" fontId="5" fillId="0" borderId="15" xfId="5" applyBorder="1"/>
    <xf numFmtId="0" fontId="5" fillId="0" borderId="9" xfId="5" applyBorder="1"/>
    <xf numFmtId="0" fontId="5" fillId="0" borderId="11" xfId="5" applyBorder="1"/>
    <xf numFmtId="0" fontId="5" fillId="0" borderId="10" xfId="5" applyBorder="1"/>
    <xf numFmtId="0" fontId="5" fillId="0" borderId="8" xfId="5" applyBorder="1"/>
    <xf numFmtId="0" fontId="5" fillId="0" borderId="2" xfId="2"/>
    <xf numFmtId="0" fontId="5" fillId="9" borderId="2" xfId="2" applyFill="1"/>
    <xf numFmtId="0" fontId="29" fillId="17" borderId="67" xfId="2" applyFont="1" applyFill="1" applyBorder="1" applyAlignment="1">
      <alignment horizontal="center" vertical="center" wrapText="1"/>
    </xf>
    <xf numFmtId="0" fontId="29" fillId="9" borderId="57" xfId="2" applyFont="1" applyFill="1" applyBorder="1" applyAlignment="1">
      <alignment horizontal="center" wrapText="1"/>
    </xf>
    <xf numFmtId="0" fontId="29" fillId="9" borderId="67" xfId="2" applyFont="1" applyFill="1" applyBorder="1" applyAlignment="1">
      <alignment vertical="center" wrapText="1"/>
    </xf>
    <xf numFmtId="0" fontId="29" fillId="26" borderId="58" xfId="2" applyFont="1" applyFill="1" applyBorder="1" applyAlignment="1">
      <alignment horizontal="center" vertical="center" wrapText="1"/>
    </xf>
    <xf numFmtId="9" fontId="40" fillId="17" borderId="28" xfId="4" applyNumberFormat="1" applyFont="1" applyFill="1" applyBorder="1" applyAlignment="1">
      <alignment horizontal="center" vertical="center" wrapText="1"/>
    </xf>
    <xf numFmtId="9" fontId="40" fillId="17" borderId="68" xfId="4" applyNumberFormat="1" applyFont="1" applyFill="1" applyBorder="1" applyAlignment="1">
      <alignment horizontal="center" vertical="center" wrapText="1"/>
    </xf>
    <xf numFmtId="9" fontId="40" fillId="17" borderId="69" xfId="4" applyNumberFormat="1" applyFont="1" applyFill="1" applyBorder="1" applyAlignment="1">
      <alignment horizontal="center" vertical="center" wrapText="1"/>
    </xf>
    <xf numFmtId="9" fontId="40" fillId="26" borderId="29" xfId="4" applyNumberFormat="1" applyFont="1" applyFill="1" applyBorder="1" applyAlignment="1">
      <alignment horizontal="center" vertical="center" wrapText="1"/>
    </xf>
    <xf numFmtId="0" fontId="29" fillId="25" borderId="60" xfId="2" applyFont="1" applyFill="1" applyBorder="1" applyAlignment="1">
      <alignment horizontal="center" vertical="center" textRotation="90"/>
    </xf>
    <xf numFmtId="0" fontId="29" fillId="25" borderId="67" xfId="2" applyFont="1" applyFill="1" applyBorder="1" applyAlignment="1">
      <alignment horizontal="center" vertical="center" textRotation="90"/>
    </xf>
    <xf numFmtId="0" fontId="29" fillId="25" borderId="67" xfId="2" applyFont="1" applyFill="1" applyBorder="1" applyAlignment="1">
      <alignment horizontal="center" vertical="center" textRotation="90" wrapText="1"/>
    </xf>
    <xf numFmtId="0" fontId="29" fillId="27" borderId="67" xfId="2" applyFont="1" applyFill="1" applyBorder="1" applyAlignment="1">
      <alignment horizontal="center" vertical="center" textRotation="90" wrapText="1"/>
    </xf>
    <xf numFmtId="0" fontId="29" fillId="25" borderId="48" xfId="2" applyFont="1" applyFill="1" applyBorder="1" applyAlignment="1">
      <alignment horizontal="center" vertical="center" textRotation="90" wrapText="1"/>
    </xf>
    <xf numFmtId="0" fontId="29" fillId="27" borderId="48" xfId="2" applyFont="1" applyFill="1" applyBorder="1" applyAlignment="1">
      <alignment horizontal="center" vertical="center" textRotation="90" wrapText="1"/>
    </xf>
    <xf numFmtId="0" fontId="29" fillId="27" borderId="36" xfId="2" applyFont="1" applyFill="1" applyBorder="1" applyAlignment="1">
      <alignment horizontal="center" vertical="center" textRotation="90" wrapText="1"/>
    </xf>
    <xf numFmtId="0" fontId="5" fillId="9" borderId="2" xfId="2" applyFill="1" applyAlignment="1">
      <alignment horizontal="center"/>
    </xf>
    <xf numFmtId="0" fontId="6" fillId="9" borderId="2" xfId="2" applyFont="1" applyFill="1" applyAlignment="1">
      <alignment horizontal="center" vertical="center" wrapText="1"/>
    </xf>
    <xf numFmtId="0" fontId="6" fillId="9" borderId="2" xfId="2" applyFont="1" applyFill="1" applyAlignment="1">
      <alignment horizontal="center" vertical="center"/>
    </xf>
    <xf numFmtId="0" fontId="6" fillId="9" borderId="2" xfId="2" quotePrefix="1" applyFont="1" applyFill="1" applyAlignment="1">
      <alignment horizontal="center" vertical="center" wrapText="1"/>
    </xf>
    <xf numFmtId="9" fontId="6" fillId="9" borderId="2" xfId="6" applyFont="1" applyFill="1" applyBorder="1" applyAlignment="1">
      <alignment horizontal="center" vertical="center"/>
    </xf>
    <xf numFmtId="0" fontId="6" fillId="9" borderId="2" xfId="2" applyFont="1" applyFill="1" applyAlignment="1">
      <alignment vertical="center" wrapText="1"/>
    </xf>
    <xf numFmtId="0" fontId="5" fillId="9" borderId="2" xfId="2" applyFill="1" applyAlignment="1">
      <alignment horizontal="center" vertical="center"/>
    </xf>
    <xf numFmtId="0" fontId="30" fillId="9" borderId="2" xfId="2" applyFont="1" applyFill="1" applyAlignment="1">
      <alignment vertical="center" wrapText="1"/>
    </xf>
    <xf numFmtId="0" fontId="18" fillId="2" borderId="2" xfId="2" applyFont="1" applyFill="1"/>
    <xf numFmtId="0" fontId="6" fillId="9" borderId="2" xfId="2" applyFont="1" applyFill="1"/>
    <xf numFmtId="0" fontId="19" fillId="19" borderId="2" xfId="2" applyFont="1" applyFill="1" applyAlignment="1">
      <alignment horizontal="center" vertical="center" wrapText="1" readingOrder="1"/>
    </xf>
    <xf numFmtId="0" fontId="20" fillId="9" borderId="2" xfId="2" applyFont="1" applyFill="1" applyAlignment="1">
      <alignment horizontal="center" vertical="center" wrapText="1" readingOrder="1"/>
    </xf>
    <xf numFmtId="0" fontId="21" fillId="9" borderId="2" xfId="2" applyFont="1" applyFill="1" applyAlignment="1">
      <alignment horizontal="center" vertical="center" wrapText="1" readingOrder="1"/>
    </xf>
    <xf numFmtId="0" fontId="20" fillId="2" borderId="2" xfId="2" applyFont="1" applyFill="1" applyAlignment="1">
      <alignment horizontal="left" vertical="center" wrapText="1" readingOrder="1"/>
    </xf>
    <xf numFmtId="0" fontId="17" fillId="2" borderId="2" xfId="2" applyFont="1" applyFill="1" applyAlignment="1">
      <alignment vertical="center"/>
    </xf>
    <xf numFmtId="0" fontId="6" fillId="9" borderId="12" xfId="5" applyFont="1" applyFill="1" applyBorder="1"/>
    <xf numFmtId="0" fontId="31" fillId="9" borderId="3" xfId="0" applyFont="1" applyFill="1" applyBorder="1" applyAlignment="1">
      <alignment horizontal="center" vertical="center"/>
    </xf>
    <xf numFmtId="0" fontId="28" fillId="9" borderId="3" xfId="0" applyFont="1" applyFill="1" applyBorder="1" applyAlignment="1">
      <alignment horizontal="center" vertical="center"/>
    </xf>
    <xf numFmtId="0" fontId="28" fillId="0" borderId="3" xfId="0" applyFont="1" applyBorder="1" applyAlignment="1">
      <alignment horizontal="center" vertical="center"/>
    </xf>
    <xf numFmtId="0" fontId="41" fillId="9" borderId="2" xfId="2" applyFont="1" applyFill="1"/>
    <xf numFmtId="0" fontId="45" fillId="17" borderId="3" xfId="2" applyFont="1" applyFill="1" applyBorder="1" applyAlignment="1">
      <alignment horizontal="center" vertical="center"/>
    </xf>
    <xf numFmtId="0" fontId="28" fillId="9" borderId="2" xfId="2" applyFont="1" applyFill="1"/>
    <xf numFmtId="0" fontId="28" fillId="0" borderId="2" xfId="2" applyFont="1"/>
    <xf numFmtId="0" fontId="50" fillId="2" borderId="2" xfId="2" applyFont="1" applyFill="1"/>
    <xf numFmtId="0" fontId="49" fillId="9" borderId="2" xfId="2" applyFont="1" applyFill="1" applyAlignment="1">
      <alignment vertical="center"/>
    </xf>
    <xf numFmtId="0" fontId="28" fillId="0" borderId="3" xfId="2" applyFont="1" applyBorder="1" applyAlignment="1">
      <alignment horizontal="center" vertical="center" wrapText="1"/>
    </xf>
    <xf numFmtId="0" fontId="51" fillId="4" borderId="3" xfId="2" applyFont="1" applyFill="1" applyBorder="1" applyAlignment="1">
      <alignment horizontal="center" vertical="center" wrapText="1" readingOrder="1"/>
    </xf>
    <xf numFmtId="0" fontId="52" fillId="2" borderId="3" xfId="2" applyFont="1" applyFill="1" applyBorder="1" applyAlignment="1">
      <alignment horizontal="center" vertical="center"/>
    </xf>
    <xf numFmtId="0" fontId="53" fillId="2" borderId="2" xfId="2" applyFont="1" applyFill="1"/>
    <xf numFmtId="0" fontId="28" fillId="2" borderId="3" xfId="2" applyFont="1" applyFill="1" applyBorder="1" applyAlignment="1">
      <alignment horizontal="center" vertical="center" wrapText="1"/>
    </xf>
    <xf numFmtId="0" fontId="54" fillId="3" borderId="3" xfId="2" applyFont="1" applyFill="1" applyBorder="1" applyAlignment="1">
      <alignment horizontal="center" vertical="center" wrapText="1" readingOrder="1"/>
    </xf>
    <xf numFmtId="0" fontId="54" fillId="0" borderId="3" xfId="2" applyFont="1" applyBorder="1" applyAlignment="1">
      <alignment horizontal="center" vertical="center" wrapText="1" readingOrder="1"/>
    </xf>
    <xf numFmtId="9" fontId="54" fillId="0" borderId="3" xfId="2" applyNumberFormat="1" applyFont="1" applyBorder="1" applyAlignment="1">
      <alignment horizontal="center" vertical="center" wrapText="1" readingOrder="1"/>
    </xf>
    <xf numFmtId="0" fontId="52" fillId="2" borderId="3" xfId="2" applyFont="1" applyFill="1" applyBorder="1" applyAlignment="1">
      <alignment horizontal="center" vertical="center" readingOrder="1"/>
    </xf>
    <xf numFmtId="9" fontId="54" fillId="3" borderId="3" xfId="2" applyNumberFormat="1" applyFont="1" applyFill="1" applyBorder="1" applyAlignment="1">
      <alignment horizontal="center" vertical="center" wrapText="1" readingOrder="1"/>
    </xf>
    <xf numFmtId="0" fontId="55" fillId="9" borderId="3" xfId="2" applyFont="1" applyFill="1" applyBorder="1" applyAlignment="1">
      <alignment horizontal="left" vertical="center" wrapText="1" readingOrder="1"/>
    </xf>
    <xf numFmtId="0" fontId="54" fillId="5" borderId="3" xfId="2" applyFont="1" applyFill="1" applyBorder="1" applyAlignment="1">
      <alignment horizontal="center" vertical="center" wrapText="1" readingOrder="1"/>
    </xf>
    <xf numFmtId="9" fontId="54" fillId="5" borderId="3" xfId="2" applyNumberFormat="1" applyFont="1" applyFill="1" applyBorder="1" applyAlignment="1">
      <alignment horizontal="center" vertical="center" wrapText="1" readingOrder="1"/>
    </xf>
    <xf numFmtId="0" fontId="55" fillId="0" borderId="3" xfId="2" applyFont="1" applyBorder="1" applyAlignment="1">
      <alignment horizontal="center" vertical="center" wrapText="1" readingOrder="1"/>
    </xf>
    <xf numFmtId="0" fontId="54" fillId="9" borderId="3" xfId="2" applyFont="1" applyFill="1" applyBorder="1" applyAlignment="1">
      <alignment horizontal="left" vertical="center" wrapText="1" readingOrder="1"/>
    </xf>
    <xf numFmtId="0" fontId="54" fillId="6" borderId="3" xfId="2" applyFont="1" applyFill="1" applyBorder="1" applyAlignment="1">
      <alignment horizontal="center" vertical="center" wrapText="1" readingOrder="1"/>
    </xf>
    <xf numFmtId="9" fontId="54" fillId="6" borderId="3" xfId="2" applyNumberFormat="1" applyFont="1" applyFill="1" applyBorder="1" applyAlignment="1">
      <alignment horizontal="center" vertical="center" wrapText="1" readingOrder="1"/>
    </xf>
    <xf numFmtId="0" fontId="54" fillId="7" borderId="3" xfId="2" applyFont="1" applyFill="1" applyBorder="1" applyAlignment="1">
      <alignment horizontal="center" vertical="center" wrapText="1" readingOrder="1"/>
    </xf>
    <xf numFmtId="9" fontId="54" fillId="7" borderId="3" xfId="2" applyNumberFormat="1" applyFont="1" applyFill="1" applyBorder="1" applyAlignment="1">
      <alignment horizontal="center" vertical="center" wrapText="1" readingOrder="1"/>
    </xf>
    <xf numFmtId="0" fontId="56" fillId="8" borderId="3" xfId="2" applyFont="1" applyFill="1" applyBorder="1" applyAlignment="1">
      <alignment horizontal="center" vertical="center" wrapText="1" readingOrder="1"/>
    </xf>
    <xf numFmtId="9" fontId="56" fillId="8" borderId="3" xfId="2" applyNumberFormat="1" applyFont="1" applyFill="1" applyBorder="1" applyAlignment="1">
      <alignment horizontal="center" vertical="center" wrapText="1" readingOrder="1"/>
    </xf>
    <xf numFmtId="0" fontId="54" fillId="0" borderId="3" xfId="2" applyFont="1" applyBorder="1" applyAlignment="1">
      <alignment horizontal="left" vertical="center" wrapText="1" readingOrder="1"/>
    </xf>
    <xf numFmtId="0" fontId="57" fillId="2" borderId="3" xfId="2" applyFont="1" applyFill="1" applyBorder="1"/>
    <xf numFmtId="0" fontId="58" fillId="0" borderId="44" xfId="4" applyFont="1" applyBorder="1" applyAlignment="1">
      <alignment horizontal="center" vertical="center" wrapText="1"/>
    </xf>
    <xf numFmtId="0" fontId="58" fillId="0" borderId="26" xfId="4" applyFont="1" applyBorder="1" applyAlignment="1">
      <alignment horizontal="center" vertical="center" wrapText="1"/>
    </xf>
    <xf numFmtId="0" fontId="49" fillId="2" borderId="2" xfId="2" applyFont="1" applyFill="1" applyAlignment="1">
      <alignment horizontal="left" vertical="center"/>
    </xf>
    <xf numFmtId="0" fontId="49" fillId="2" borderId="2" xfId="2" applyFont="1" applyFill="1" applyAlignment="1">
      <alignment vertical="center"/>
    </xf>
    <xf numFmtId="0" fontId="31" fillId="22" borderId="8" xfId="4" applyFont="1" applyFill="1" applyBorder="1"/>
    <xf numFmtId="0" fontId="31" fillId="22" borderId="11" xfId="4" applyFont="1" applyFill="1" applyBorder="1"/>
    <xf numFmtId="0" fontId="31" fillId="0" borderId="13" xfId="4" applyFont="1" applyBorder="1" applyAlignment="1">
      <alignment vertical="center" wrapText="1"/>
    </xf>
    <xf numFmtId="0" fontId="31" fillId="0" borderId="2" xfId="4" applyFont="1" applyAlignment="1">
      <alignment vertical="center" wrapText="1"/>
    </xf>
    <xf numFmtId="9" fontId="31" fillId="0" borderId="3" xfId="4" applyNumberFormat="1" applyFont="1" applyBorder="1" applyAlignment="1">
      <alignment horizontal="center" vertical="center" wrapText="1"/>
    </xf>
    <xf numFmtId="9" fontId="31" fillId="0" borderId="18" xfId="4" applyNumberFormat="1" applyFont="1" applyBorder="1" applyAlignment="1">
      <alignment horizontal="center" vertical="center" wrapText="1"/>
    </xf>
    <xf numFmtId="0" fontId="31" fillId="0" borderId="3" xfId="4" applyFont="1" applyBorder="1" applyAlignment="1">
      <alignment vertical="center" wrapText="1"/>
    </xf>
    <xf numFmtId="0" fontId="31" fillId="0" borderId="3" xfId="2" applyFont="1" applyBorder="1" applyAlignment="1">
      <alignment horizontal="center" vertical="center" wrapText="1" readingOrder="1"/>
    </xf>
    <xf numFmtId="0" fontId="31" fillId="11" borderId="18" xfId="2" applyFont="1" applyFill="1" applyBorder="1" applyAlignment="1">
      <alignment horizontal="center" vertical="center" wrapText="1" readingOrder="1"/>
    </xf>
    <xf numFmtId="9" fontId="31" fillId="0" borderId="32" xfId="4" applyNumberFormat="1" applyFont="1" applyBorder="1" applyAlignment="1">
      <alignment horizontal="center" vertical="center" wrapText="1"/>
    </xf>
    <xf numFmtId="0" fontId="59" fillId="23" borderId="3" xfId="2" applyFont="1" applyFill="1" applyBorder="1" applyAlignment="1">
      <alignment horizontal="center" vertical="center" wrapText="1" readingOrder="1"/>
    </xf>
    <xf numFmtId="0" fontId="31" fillId="21" borderId="18" xfId="2" applyFont="1" applyFill="1" applyBorder="1" applyAlignment="1">
      <alignment horizontal="center" vertical="center" wrapText="1" readingOrder="1"/>
    </xf>
    <xf numFmtId="0" fontId="59" fillId="24" borderId="3" xfId="2" applyFont="1" applyFill="1" applyBorder="1" applyAlignment="1">
      <alignment horizontal="center" vertical="center" wrapText="1" readingOrder="1"/>
    </xf>
    <xf numFmtId="0" fontId="59" fillId="18" borderId="3" xfId="2" applyFont="1" applyFill="1" applyBorder="1" applyAlignment="1">
      <alignment horizontal="center" vertical="center" wrapText="1" readingOrder="1"/>
    </xf>
    <xf numFmtId="9" fontId="31" fillId="0" borderId="43" xfId="4" applyNumberFormat="1" applyFont="1" applyBorder="1" applyAlignment="1">
      <alignment horizontal="center" vertical="center" wrapText="1"/>
    </xf>
    <xf numFmtId="0" fontId="31" fillId="0" borderId="44" xfId="2" applyFont="1" applyBorder="1" applyAlignment="1">
      <alignment horizontal="center" vertical="center" wrapText="1" readingOrder="1"/>
    </xf>
    <xf numFmtId="0" fontId="59" fillId="18" borderId="44" xfId="2" applyFont="1" applyFill="1" applyBorder="1" applyAlignment="1">
      <alignment horizontal="center" vertical="center" wrapText="1" readingOrder="1"/>
    </xf>
    <xf numFmtId="0" fontId="59" fillId="24" borderId="44" xfId="2" applyFont="1" applyFill="1" applyBorder="1" applyAlignment="1">
      <alignment horizontal="center" vertical="center" wrapText="1" readingOrder="1"/>
    </xf>
    <xf numFmtId="0" fontId="59" fillId="23" borderId="44" xfId="2" applyFont="1" applyFill="1" applyBorder="1" applyAlignment="1">
      <alignment horizontal="center" vertical="center" wrapText="1" readingOrder="1"/>
    </xf>
    <xf numFmtId="0" fontId="31" fillId="21" borderId="26" xfId="2" applyFont="1" applyFill="1" applyBorder="1" applyAlignment="1">
      <alignment horizontal="center" vertical="center" wrapText="1" readingOrder="1"/>
    </xf>
    <xf numFmtId="0" fontId="31" fillId="9" borderId="3" xfId="2" applyFont="1" applyFill="1" applyBorder="1" applyAlignment="1">
      <alignment horizontal="center" vertical="center" wrapText="1" readingOrder="1"/>
    </xf>
    <xf numFmtId="0" fontId="31" fillId="9" borderId="18" xfId="2" applyFont="1" applyFill="1" applyBorder="1" applyAlignment="1">
      <alignment horizontal="center" vertical="center" wrapText="1" readingOrder="1"/>
    </xf>
    <xf numFmtId="0" fontId="60" fillId="0" borderId="3" xfId="0" applyFont="1" applyBorder="1" applyAlignment="1">
      <alignment horizontal="center" vertical="center"/>
    </xf>
    <xf numFmtId="0" fontId="60" fillId="9" borderId="3" xfId="0" applyFont="1" applyFill="1" applyBorder="1" applyAlignment="1">
      <alignment horizontal="justify" vertical="center" wrapText="1"/>
    </xf>
    <xf numFmtId="0" fontId="60" fillId="9" borderId="3" xfId="0" applyFont="1" applyFill="1" applyBorder="1" applyAlignment="1">
      <alignment horizontal="center" vertical="center"/>
    </xf>
    <xf numFmtId="9" fontId="46" fillId="9" borderId="3" xfId="3" applyFont="1" applyFill="1" applyBorder="1" applyAlignment="1">
      <alignment horizontal="center" vertical="center"/>
    </xf>
    <xf numFmtId="0" fontId="46" fillId="9" borderId="3" xfId="0" applyFont="1" applyFill="1" applyBorder="1" applyAlignment="1">
      <alignment horizontal="center" vertical="center"/>
    </xf>
    <xf numFmtId="9" fontId="46" fillId="9" borderId="3" xfId="3" applyFont="1" applyFill="1" applyBorder="1" applyAlignment="1">
      <alignment horizontal="center" vertical="center" wrapText="1"/>
    </xf>
    <xf numFmtId="0" fontId="60" fillId="42" borderId="3" xfId="0" applyFont="1" applyFill="1" applyBorder="1" applyAlignment="1">
      <alignment horizontal="center" vertical="center"/>
    </xf>
    <xf numFmtId="0" fontId="60" fillId="0" borderId="74" xfId="0" applyFont="1" applyBorder="1" applyAlignment="1">
      <alignment horizontal="center" vertical="center"/>
    </xf>
    <xf numFmtId="0" fontId="60" fillId="9" borderId="74" xfId="0" applyFont="1" applyFill="1" applyBorder="1" applyAlignment="1">
      <alignment horizontal="justify" vertical="center" wrapText="1"/>
    </xf>
    <xf numFmtId="0" fontId="60" fillId="9" borderId="74" xfId="0" applyFont="1" applyFill="1" applyBorder="1" applyAlignment="1">
      <alignment horizontal="center" vertical="center"/>
    </xf>
    <xf numFmtId="9" fontId="46" fillId="9" borderId="74" xfId="3" applyFont="1" applyFill="1" applyBorder="1" applyAlignment="1">
      <alignment horizontal="center" vertical="center"/>
    </xf>
    <xf numFmtId="0" fontId="46" fillId="9" borderId="74" xfId="0" applyFont="1" applyFill="1" applyBorder="1" applyAlignment="1">
      <alignment horizontal="center" vertical="center"/>
    </xf>
    <xf numFmtId="9" fontId="46" fillId="9" borderId="74" xfId="3" applyFont="1" applyFill="1" applyBorder="1" applyAlignment="1">
      <alignment horizontal="center" vertical="center" wrapText="1"/>
    </xf>
    <xf numFmtId="0" fontId="60" fillId="42" borderId="74" xfId="0" applyFont="1" applyFill="1" applyBorder="1" applyAlignment="1">
      <alignment horizontal="center" vertical="center"/>
    </xf>
    <xf numFmtId="0" fontId="46" fillId="9" borderId="73" xfId="2" applyFont="1" applyFill="1" applyBorder="1" applyAlignment="1">
      <alignment horizontal="center" vertical="center" wrapText="1"/>
    </xf>
    <xf numFmtId="0" fontId="60" fillId="9" borderId="4" xfId="2" applyFont="1" applyFill="1" applyBorder="1" applyAlignment="1">
      <alignment horizontal="center" vertical="center"/>
    </xf>
    <xf numFmtId="0" fontId="60" fillId="9" borderId="4" xfId="2" applyFont="1" applyFill="1" applyBorder="1" applyAlignment="1">
      <alignment horizontal="center" vertical="center" wrapText="1"/>
    </xf>
    <xf numFmtId="0" fontId="60" fillId="9" borderId="73" xfId="2" applyFont="1" applyFill="1" applyBorder="1" applyAlignment="1">
      <alignment horizontal="center" vertical="center" wrapText="1"/>
    </xf>
    <xf numFmtId="0" fontId="46" fillId="9" borderId="4" xfId="2" applyFont="1" applyFill="1" applyBorder="1" applyAlignment="1">
      <alignment horizontal="center" vertical="center" wrapText="1"/>
    </xf>
    <xf numFmtId="0" fontId="60" fillId="0" borderId="4" xfId="2" applyFont="1" applyBorder="1" applyAlignment="1">
      <alignment horizontal="center" vertical="center"/>
    </xf>
    <xf numFmtId="0" fontId="46" fillId="0" borderId="4" xfId="2" applyFont="1" applyBorder="1" applyAlignment="1">
      <alignment horizontal="center" vertical="center"/>
    </xf>
    <xf numFmtId="9" fontId="46" fillId="9" borderId="4" xfId="6" applyFont="1" applyFill="1" applyBorder="1" applyAlignment="1">
      <alignment horizontal="center" vertical="center"/>
    </xf>
    <xf numFmtId="0" fontId="46" fillId="26" borderId="4" xfId="2" applyFont="1" applyFill="1" applyBorder="1" applyAlignment="1">
      <alignment horizontal="center" vertical="center"/>
    </xf>
    <xf numFmtId="9" fontId="46" fillId="9" borderId="4" xfId="6" applyFont="1" applyFill="1" applyBorder="1" applyAlignment="1">
      <alignment horizontal="center" vertical="center" wrapText="1"/>
    </xf>
    <xf numFmtId="0" fontId="60" fillId="44" borderId="4" xfId="2" applyFont="1" applyFill="1" applyBorder="1" applyAlignment="1">
      <alignment vertical="center"/>
    </xf>
    <xf numFmtId="0" fontId="46" fillId="11" borderId="4" xfId="2" applyFont="1" applyFill="1" applyBorder="1" applyAlignment="1">
      <alignment horizontal="center" vertical="center"/>
    </xf>
    <xf numFmtId="0" fontId="60" fillId="9" borderId="74" xfId="2" applyFont="1" applyFill="1" applyBorder="1" applyAlignment="1">
      <alignment horizontal="center" vertical="center" wrapText="1"/>
    </xf>
    <xf numFmtId="0" fontId="46" fillId="9" borderId="74" xfId="2" applyFont="1" applyFill="1" applyBorder="1" applyAlignment="1">
      <alignment horizontal="center" vertical="center" wrapText="1"/>
    </xf>
    <xf numFmtId="9" fontId="46" fillId="9" borderId="3" xfId="6" applyFont="1" applyFill="1" applyBorder="1" applyAlignment="1">
      <alignment horizontal="center" vertical="center" wrapText="1"/>
    </xf>
    <xf numFmtId="0" fontId="60" fillId="44" borderId="3" xfId="2" applyFont="1" applyFill="1" applyBorder="1" applyAlignment="1">
      <alignment vertical="center"/>
    </xf>
    <xf numFmtId="0" fontId="46" fillId="11" borderId="3" xfId="2" applyFont="1" applyFill="1" applyBorder="1" applyAlignment="1">
      <alignment horizontal="center" vertical="center"/>
    </xf>
    <xf numFmtId="0" fontId="60" fillId="0" borderId="76" xfId="2" applyFont="1" applyBorder="1" applyAlignment="1">
      <alignment horizontal="center" vertical="center"/>
    </xf>
    <xf numFmtId="0" fontId="46" fillId="0" borderId="71" xfId="2" applyFont="1" applyBorder="1" applyAlignment="1">
      <alignment horizontal="center" vertical="center"/>
    </xf>
    <xf numFmtId="0" fontId="60" fillId="0" borderId="72" xfId="2" applyFont="1" applyBorder="1" applyAlignment="1">
      <alignment horizontal="center" vertical="center"/>
    </xf>
    <xf numFmtId="9" fontId="46" fillId="9" borderId="72" xfId="6" applyFont="1" applyFill="1" applyBorder="1" applyAlignment="1">
      <alignment horizontal="center" vertical="center"/>
    </xf>
    <xf numFmtId="0" fontId="46" fillId="26" borderId="72" xfId="2" applyFont="1" applyFill="1" applyBorder="1" applyAlignment="1">
      <alignment horizontal="center" vertical="center"/>
    </xf>
    <xf numFmtId="9" fontId="46" fillId="9" borderId="71" xfId="6" applyFont="1" applyFill="1" applyBorder="1" applyAlignment="1">
      <alignment horizontal="center" vertical="center" wrapText="1"/>
    </xf>
    <xf numFmtId="0" fontId="60" fillId="42" borderId="71" xfId="2" applyFont="1" applyFill="1" applyBorder="1" applyAlignment="1">
      <alignment vertical="center"/>
    </xf>
    <xf numFmtId="0" fontId="46" fillId="9" borderId="72" xfId="2" applyFont="1" applyFill="1" applyBorder="1" applyAlignment="1">
      <alignment horizontal="center" vertical="center"/>
    </xf>
    <xf numFmtId="0" fontId="60" fillId="0" borderId="17" xfId="2" applyFont="1" applyBorder="1" applyAlignment="1">
      <alignment horizontal="center" vertical="center"/>
    </xf>
    <xf numFmtId="0" fontId="46" fillId="9" borderId="3" xfId="2" applyFont="1" applyFill="1" applyBorder="1" applyAlignment="1">
      <alignment horizontal="center" vertical="center" wrapText="1"/>
    </xf>
    <xf numFmtId="0" fontId="46" fillId="9" borderId="3" xfId="2" applyFont="1" applyFill="1" applyBorder="1" applyAlignment="1">
      <alignment vertical="center" wrapText="1"/>
    </xf>
    <xf numFmtId="0" fontId="60" fillId="0" borderId="3" xfId="2" applyFont="1" applyBorder="1" applyAlignment="1">
      <alignment horizontal="center" vertical="center"/>
    </xf>
    <xf numFmtId="9" fontId="46" fillId="9" borderId="3" xfId="6" applyFont="1" applyFill="1" applyBorder="1" applyAlignment="1">
      <alignment horizontal="center" vertical="center"/>
    </xf>
    <xf numFmtId="0" fontId="46" fillId="26" borderId="3" xfId="2" applyFont="1" applyFill="1" applyBorder="1" applyAlignment="1">
      <alignment horizontal="center" vertical="center"/>
    </xf>
    <xf numFmtId="0" fontId="46" fillId="9" borderId="5" xfId="2" applyFont="1" applyFill="1" applyBorder="1" applyAlignment="1">
      <alignment horizontal="center" vertical="center" wrapText="1"/>
    </xf>
    <xf numFmtId="0" fontId="60" fillId="0" borderId="7" xfId="2" applyFont="1" applyBorder="1" applyAlignment="1">
      <alignment horizontal="center" vertical="center"/>
    </xf>
    <xf numFmtId="0" fontId="46" fillId="11" borderId="73" xfId="2" applyFont="1" applyFill="1" applyBorder="1" applyAlignment="1">
      <alignment horizontal="center" vertical="center"/>
    </xf>
    <xf numFmtId="0" fontId="46" fillId="9" borderId="71" xfId="2" applyFont="1" applyFill="1" applyBorder="1" applyAlignment="1">
      <alignment horizontal="center" vertical="center" wrapText="1"/>
    </xf>
    <xf numFmtId="0" fontId="60" fillId="0" borderId="71" xfId="2" applyFont="1" applyBorder="1" applyAlignment="1">
      <alignment horizontal="center" vertical="center"/>
    </xf>
    <xf numFmtId="0" fontId="46" fillId="9" borderId="72" xfId="2" applyFont="1" applyFill="1" applyBorder="1" applyAlignment="1">
      <alignment horizontal="center" vertical="center" wrapText="1"/>
    </xf>
    <xf numFmtId="9" fontId="46" fillId="9" borderId="72" xfId="6" applyFont="1" applyFill="1" applyBorder="1" applyAlignment="1">
      <alignment horizontal="center" vertical="center" wrapText="1"/>
    </xf>
    <xf numFmtId="0" fontId="60" fillId="44" borderId="72" xfId="2" applyFont="1" applyFill="1" applyBorder="1" applyAlignment="1">
      <alignment vertical="center"/>
    </xf>
    <xf numFmtId="0" fontId="46" fillId="11" borderId="72" xfId="2" applyFont="1" applyFill="1" applyBorder="1" applyAlignment="1">
      <alignment horizontal="center" vertical="center"/>
    </xf>
    <xf numFmtId="0" fontId="46" fillId="9" borderId="3" xfId="2" applyFont="1" applyFill="1" applyBorder="1" applyAlignment="1">
      <alignment horizontal="center" vertical="center"/>
    </xf>
    <xf numFmtId="0" fontId="60" fillId="28" borderId="3" xfId="2" applyFont="1" applyFill="1" applyBorder="1" applyAlignment="1">
      <alignment vertical="center"/>
    </xf>
    <xf numFmtId="0" fontId="60" fillId="0" borderId="73" xfId="2" applyFont="1" applyBorder="1" applyAlignment="1">
      <alignment horizontal="center" vertical="center"/>
    </xf>
    <xf numFmtId="9" fontId="46" fillId="9" borderId="73" xfId="6" applyFont="1" applyFill="1" applyBorder="1" applyAlignment="1">
      <alignment horizontal="center" vertical="center"/>
    </xf>
    <xf numFmtId="0" fontId="46" fillId="26" borderId="73" xfId="2" applyFont="1" applyFill="1" applyBorder="1" applyAlignment="1">
      <alignment horizontal="center" vertical="center"/>
    </xf>
    <xf numFmtId="9" fontId="46" fillId="9" borderId="73" xfId="6" applyFont="1" applyFill="1" applyBorder="1" applyAlignment="1">
      <alignment horizontal="center" vertical="center" wrapText="1"/>
    </xf>
    <xf numFmtId="0" fontId="60" fillId="0" borderId="75" xfId="2" applyFont="1" applyBorder="1" applyAlignment="1">
      <alignment horizontal="center" vertical="center"/>
    </xf>
    <xf numFmtId="0" fontId="46" fillId="9" borderId="75" xfId="2" applyFont="1" applyFill="1" applyBorder="1" applyAlignment="1">
      <alignment horizontal="center" vertical="center" wrapText="1"/>
    </xf>
    <xf numFmtId="0" fontId="46" fillId="9" borderId="75" xfId="2" applyFont="1" applyFill="1" applyBorder="1" applyAlignment="1">
      <alignment horizontal="center" vertical="center"/>
    </xf>
    <xf numFmtId="0" fontId="60" fillId="0" borderId="74" xfId="2" applyFont="1" applyBorder="1" applyAlignment="1">
      <alignment horizontal="center" vertical="center"/>
    </xf>
    <xf numFmtId="9" fontId="46" fillId="9" borderId="74" xfId="6" applyFont="1" applyFill="1" applyBorder="1" applyAlignment="1">
      <alignment horizontal="center" vertical="center"/>
    </xf>
    <xf numFmtId="0" fontId="46" fillId="26" borderId="74" xfId="2" applyFont="1" applyFill="1" applyBorder="1" applyAlignment="1">
      <alignment horizontal="center" vertical="center"/>
    </xf>
    <xf numFmtId="9" fontId="46" fillId="9" borderId="74" xfId="6" applyFont="1" applyFill="1" applyBorder="1" applyAlignment="1">
      <alignment horizontal="center" vertical="center" wrapText="1"/>
    </xf>
    <xf numFmtId="0" fontId="60" fillId="28" borderId="74" xfId="2" applyFont="1" applyFill="1" applyBorder="1" applyAlignment="1">
      <alignment vertical="center"/>
    </xf>
    <xf numFmtId="0" fontId="46" fillId="11" borderId="74" xfId="2" applyFont="1" applyFill="1" applyBorder="1" applyAlignment="1">
      <alignment horizontal="center" vertical="center"/>
    </xf>
    <xf numFmtId="0" fontId="64" fillId="9" borderId="2" xfId="2" applyFont="1" applyFill="1"/>
    <xf numFmtId="0" fontId="62" fillId="9" borderId="2" xfId="0" applyFont="1" applyFill="1" applyBorder="1" applyAlignment="1">
      <alignment vertical="center"/>
    </xf>
    <xf numFmtId="0" fontId="63" fillId="9" borderId="2" xfId="0" applyFont="1" applyFill="1" applyBorder="1" applyAlignment="1">
      <alignment horizontal="center" vertical="center"/>
    </xf>
    <xf numFmtId="0" fontId="8" fillId="13" borderId="61" xfId="5" applyFont="1" applyFill="1" applyBorder="1" applyAlignment="1">
      <alignment horizontal="center" vertical="center"/>
    </xf>
    <xf numFmtId="0" fontId="8" fillId="13" borderId="7" xfId="5" applyFont="1" applyFill="1" applyBorder="1" applyAlignment="1">
      <alignment horizontal="center" vertical="center"/>
    </xf>
    <xf numFmtId="0" fontId="1" fillId="9" borderId="6" xfId="5" applyFont="1" applyFill="1" applyBorder="1" applyAlignment="1">
      <alignment horizontal="left" vertical="center" wrapText="1"/>
    </xf>
    <xf numFmtId="0" fontId="1" fillId="9" borderId="33" xfId="5" applyFont="1" applyFill="1" applyBorder="1" applyAlignment="1">
      <alignment horizontal="left" vertical="center" wrapText="1"/>
    </xf>
    <xf numFmtId="0" fontId="1" fillId="9" borderId="34" xfId="5" applyFont="1" applyFill="1" applyBorder="1" applyAlignment="1">
      <alignment horizontal="left" vertical="center" wrapText="1"/>
    </xf>
    <xf numFmtId="0" fontId="8" fillId="13" borderId="32" xfId="5" applyFont="1" applyFill="1" applyBorder="1" applyAlignment="1">
      <alignment horizontal="center" vertical="center" wrapText="1"/>
    </xf>
    <xf numFmtId="0" fontId="8" fillId="13" borderId="3" xfId="5" applyFont="1" applyFill="1" applyBorder="1" applyAlignment="1">
      <alignment horizontal="center" vertical="center"/>
    </xf>
    <xf numFmtId="0" fontId="1" fillId="9" borderId="3" xfId="5" applyFont="1" applyFill="1" applyBorder="1" applyAlignment="1">
      <alignment horizontal="left" vertical="center" wrapText="1"/>
    </xf>
    <xf numFmtId="0" fontId="1" fillId="9" borderId="18" xfId="5" applyFont="1" applyFill="1" applyBorder="1" applyAlignment="1">
      <alignment horizontal="left" vertical="center" wrapText="1"/>
    </xf>
    <xf numFmtId="0" fontId="8" fillId="0" borderId="28" xfId="5" applyFont="1" applyBorder="1" applyAlignment="1">
      <alignment horizontal="left" vertical="center" wrapText="1"/>
    </xf>
    <xf numFmtId="0" fontId="8" fillId="0" borderId="28" xfId="5" applyFont="1" applyBorder="1" applyAlignment="1">
      <alignment horizontal="left" vertical="center"/>
    </xf>
    <xf numFmtId="0" fontId="8" fillId="0" borderId="29" xfId="5" applyFont="1" applyBorder="1" applyAlignment="1">
      <alignment horizontal="left" vertical="center"/>
    </xf>
    <xf numFmtId="0" fontId="8" fillId="13" borderId="30" xfId="5" applyFont="1" applyFill="1" applyBorder="1" applyAlignment="1">
      <alignment horizontal="center" vertical="center"/>
    </xf>
    <xf numFmtId="0" fontId="8" fillId="13" borderId="31" xfId="5" applyFont="1" applyFill="1" applyBorder="1" applyAlignment="1">
      <alignment horizontal="center" vertical="center"/>
    </xf>
    <xf numFmtId="0" fontId="5" fillId="9" borderId="31" xfId="5" applyFill="1" applyBorder="1" applyAlignment="1">
      <alignment horizontal="left" vertical="center" wrapText="1"/>
    </xf>
    <xf numFmtId="0" fontId="5" fillId="9" borderId="12" xfId="5" applyFill="1" applyBorder="1" applyAlignment="1">
      <alignment horizontal="left" vertical="center" wrapText="1"/>
    </xf>
    <xf numFmtId="0" fontId="8" fillId="13" borderId="32" xfId="5" applyFont="1" applyFill="1" applyBorder="1" applyAlignment="1">
      <alignment horizontal="center" vertical="center"/>
    </xf>
    <xf numFmtId="0" fontId="11" fillId="9" borderId="6" xfId="5" applyFont="1" applyFill="1" applyBorder="1" applyAlignment="1">
      <alignment horizontal="left" vertical="center"/>
    </xf>
    <xf numFmtId="0" fontId="11" fillId="9" borderId="33" xfId="5" applyFont="1" applyFill="1" applyBorder="1" applyAlignment="1">
      <alignment horizontal="left" vertical="center"/>
    </xf>
    <xf numFmtId="0" fontId="11" fillId="9" borderId="34" xfId="5" applyFont="1" applyFill="1" applyBorder="1" applyAlignment="1">
      <alignment horizontal="left" vertical="center"/>
    </xf>
    <xf numFmtId="0" fontId="1" fillId="9" borderId="53" xfId="5" applyFont="1" applyFill="1" applyBorder="1" applyAlignment="1">
      <alignment horizontal="center" vertical="center" wrapText="1"/>
    </xf>
    <xf numFmtId="0" fontId="1" fillId="9" borderId="56" xfId="5" applyFont="1" applyFill="1" applyBorder="1" applyAlignment="1">
      <alignment horizontal="center" vertical="center" wrapText="1"/>
    </xf>
    <xf numFmtId="0" fontId="1" fillId="0" borderId="53" xfId="5" applyFont="1" applyBorder="1" applyAlignment="1">
      <alignment horizontal="center" vertical="center" wrapText="1"/>
    </xf>
    <xf numFmtId="0" fontId="1" fillId="0" borderId="56" xfId="5" applyFont="1" applyBorder="1" applyAlignment="1">
      <alignment horizontal="center" vertical="center" wrapText="1"/>
    </xf>
    <xf numFmtId="0" fontId="8" fillId="13" borderId="35" xfId="5" applyFont="1" applyFill="1" applyBorder="1" applyAlignment="1">
      <alignment horizontal="center" vertical="center" wrapText="1"/>
    </xf>
    <xf numFmtId="0" fontId="8" fillId="13" borderId="21" xfId="5" applyFont="1" applyFill="1" applyBorder="1" applyAlignment="1">
      <alignment horizontal="center" vertical="center" wrapText="1"/>
    </xf>
    <xf numFmtId="0" fontId="8" fillId="13" borderId="13" xfId="5" applyFont="1" applyFill="1" applyBorder="1" applyAlignment="1">
      <alignment horizontal="center" vertical="center" wrapText="1"/>
    </xf>
    <xf numFmtId="0" fontId="8" fillId="13" borderId="14" xfId="5" applyFont="1" applyFill="1" applyBorder="1" applyAlignment="1">
      <alignment horizontal="center" vertical="center" wrapText="1"/>
    </xf>
    <xf numFmtId="0" fontId="5" fillId="9" borderId="6" xfId="5" applyFill="1" applyBorder="1" applyAlignment="1">
      <alignment horizontal="left" vertical="center" wrapText="1"/>
    </xf>
    <xf numFmtId="0" fontId="5" fillId="9" borderId="33" xfId="5" applyFill="1" applyBorder="1" applyAlignment="1">
      <alignment horizontal="left" vertical="center" wrapText="1"/>
    </xf>
    <xf numFmtId="0" fontId="5" fillId="9" borderId="34" xfId="5" applyFill="1" applyBorder="1" applyAlignment="1">
      <alignment horizontal="left" vertical="center" wrapText="1"/>
    </xf>
    <xf numFmtId="0" fontId="34" fillId="9" borderId="6" xfId="5" applyFont="1" applyFill="1" applyBorder="1" applyAlignment="1">
      <alignment horizontal="left" vertical="center" wrapText="1"/>
    </xf>
    <xf numFmtId="0" fontId="34" fillId="9" borderId="33" xfId="5" applyFont="1" applyFill="1" applyBorder="1" applyAlignment="1">
      <alignment horizontal="left" vertical="center" wrapText="1"/>
    </xf>
    <xf numFmtId="0" fontId="34" fillId="9" borderId="34" xfId="5" applyFont="1" applyFill="1" applyBorder="1" applyAlignment="1">
      <alignment horizontal="left" vertical="center" wrapText="1"/>
    </xf>
    <xf numFmtId="0" fontId="14" fillId="0" borderId="64" xfId="5" applyFont="1" applyBorder="1" applyAlignment="1">
      <alignment horizontal="center" vertical="center"/>
    </xf>
    <xf numFmtId="0" fontId="14" fillId="0" borderId="65" xfId="5" applyFont="1" applyBorder="1" applyAlignment="1">
      <alignment horizontal="center" vertical="center"/>
    </xf>
    <xf numFmtId="0" fontId="1" fillId="0" borderId="54" xfId="5" applyFont="1" applyBorder="1" applyAlignment="1">
      <alignment horizontal="center" vertical="center" wrapText="1"/>
    </xf>
    <xf numFmtId="0" fontId="1" fillId="0" borderId="55" xfId="5" applyFont="1" applyBorder="1" applyAlignment="1">
      <alignment horizontal="center" vertical="center" wrapText="1"/>
    </xf>
    <xf numFmtId="0" fontId="1" fillId="0" borderId="7" xfId="5" applyFont="1" applyBorder="1" applyAlignment="1">
      <alignment horizontal="center" vertical="center" wrapText="1"/>
    </xf>
    <xf numFmtId="0" fontId="11" fillId="31" borderId="32" xfId="5" applyFont="1" applyFill="1" applyBorder="1" applyAlignment="1">
      <alignment horizontal="center" vertical="center" wrapText="1"/>
    </xf>
    <xf numFmtId="0" fontId="1" fillId="29" borderId="32" xfId="5" applyFont="1" applyFill="1" applyBorder="1" applyAlignment="1">
      <alignment horizontal="center"/>
    </xf>
    <xf numFmtId="0" fontId="14" fillId="0" borderId="63" xfId="5" applyFont="1" applyBorder="1" applyAlignment="1">
      <alignment horizontal="center" vertical="center"/>
    </xf>
    <xf numFmtId="0" fontId="11" fillId="32" borderId="32" xfId="5" applyFont="1" applyFill="1" applyBorder="1" applyAlignment="1">
      <alignment horizontal="center" vertical="center" wrapText="1"/>
    </xf>
    <xf numFmtId="0" fontId="1" fillId="0" borderId="45" xfId="5" applyFont="1" applyBorder="1" applyAlignment="1">
      <alignment horizontal="center" vertical="center" wrapText="1"/>
    </xf>
    <xf numFmtId="0" fontId="10" fillId="0" borderId="2" xfId="5" applyFont="1" applyAlignment="1">
      <alignment horizontal="center" wrapText="1"/>
    </xf>
    <xf numFmtId="0" fontId="1" fillId="0" borderId="3" xfId="5" applyFont="1" applyBorder="1" applyAlignment="1">
      <alignment horizontal="center" vertical="center" wrapText="1"/>
    </xf>
    <xf numFmtId="0" fontId="1" fillId="0" borderId="18" xfId="5" applyFont="1" applyBorder="1" applyAlignment="1">
      <alignment horizontal="center" vertical="center" wrapText="1"/>
    </xf>
    <xf numFmtId="0" fontId="5" fillId="9" borderId="53" xfId="5" applyFill="1" applyBorder="1" applyAlignment="1">
      <alignment horizontal="center" vertical="center"/>
    </xf>
    <xf numFmtId="0" fontId="5" fillId="9" borderId="56" xfId="5" applyFill="1" applyBorder="1" applyAlignment="1">
      <alignment horizontal="center" vertical="center"/>
    </xf>
    <xf numFmtId="0" fontId="1" fillId="0" borderId="5" xfId="5" applyFont="1" applyBorder="1" applyAlignment="1">
      <alignment horizontal="center" vertical="center" wrapText="1"/>
    </xf>
    <xf numFmtId="0" fontId="1" fillId="0" borderId="4" xfId="5" applyFont="1" applyBorder="1" applyAlignment="1">
      <alignment horizontal="center" vertical="center" wrapText="1"/>
    </xf>
    <xf numFmtId="0" fontId="5" fillId="0" borderId="5" xfId="5" applyBorder="1" applyAlignment="1">
      <alignment horizontal="center" vertical="center"/>
    </xf>
    <xf numFmtId="0" fontId="5" fillId="0" borderId="4" xfId="5" applyBorder="1" applyAlignment="1">
      <alignment horizontal="center" vertical="center"/>
    </xf>
    <xf numFmtId="0" fontId="1" fillId="0" borderId="47" xfId="5" applyFont="1" applyBorder="1" applyAlignment="1">
      <alignment horizontal="center" vertical="center" wrapText="1"/>
    </xf>
    <xf numFmtId="0" fontId="5" fillId="0" borderId="5" xfId="5" applyBorder="1" applyAlignment="1">
      <alignment horizontal="center" vertical="center" wrapText="1"/>
    </xf>
    <xf numFmtId="0" fontId="5" fillId="0" borderId="4" xfId="5" applyBorder="1" applyAlignment="1">
      <alignment horizontal="center" vertical="center" wrapText="1"/>
    </xf>
    <xf numFmtId="0" fontId="7" fillId="29" borderId="48" xfId="5" applyFont="1" applyFill="1" applyBorder="1" applyAlignment="1">
      <alignment horizontal="center" vertical="center" textRotation="90"/>
    </xf>
    <xf numFmtId="0" fontId="7" fillId="29" borderId="52" xfId="5" applyFont="1" applyFill="1" applyBorder="1" applyAlignment="1">
      <alignment horizontal="center" vertical="center" textRotation="90"/>
    </xf>
    <xf numFmtId="0" fontId="7" fillId="29" borderId="57" xfId="5" applyFont="1" applyFill="1" applyBorder="1" applyAlignment="1">
      <alignment horizontal="center" vertical="center" textRotation="90"/>
    </xf>
    <xf numFmtId="0" fontId="11" fillId="30" borderId="30" xfId="5" applyFont="1" applyFill="1" applyBorder="1" applyAlignment="1">
      <alignment horizontal="center" vertical="center" wrapText="1"/>
    </xf>
    <xf numFmtId="0" fontId="11" fillId="30" borderId="32" xfId="5" applyFont="1" applyFill="1" applyBorder="1" applyAlignment="1">
      <alignment horizontal="center" vertical="center" wrapText="1"/>
    </xf>
    <xf numFmtId="0" fontId="14" fillId="0" borderId="64" xfId="5" applyFont="1" applyBorder="1" applyAlignment="1">
      <alignment horizontal="center" vertical="center" wrapText="1"/>
    </xf>
    <xf numFmtId="0" fontId="14" fillId="0" borderId="65" xfId="5" applyFont="1" applyBorder="1" applyAlignment="1">
      <alignment horizontal="center" vertical="center" wrapText="1"/>
    </xf>
    <xf numFmtId="0" fontId="14" fillId="0" borderId="63" xfId="5" applyFont="1" applyBorder="1" applyAlignment="1">
      <alignment horizontal="center" vertical="center" wrapText="1"/>
    </xf>
    <xf numFmtId="0" fontId="11" fillId="34" borderId="32" xfId="5" applyFont="1" applyFill="1" applyBorder="1" applyAlignment="1">
      <alignment horizontal="center" vertical="center" wrapText="1"/>
    </xf>
    <xf numFmtId="0" fontId="11" fillId="34" borderId="54" xfId="5" applyFont="1" applyFill="1" applyBorder="1" applyAlignment="1">
      <alignment horizontal="center" vertical="center" wrapText="1"/>
    </xf>
    <xf numFmtId="0" fontId="11" fillId="35" borderId="32" xfId="5" applyFont="1" applyFill="1" applyBorder="1" applyAlignment="1">
      <alignment horizontal="center" vertical="center" wrapText="1"/>
    </xf>
    <xf numFmtId="0" fontId="1" fillId="29" borderId="43" xfId="5" applyFont="1" applyFill="1" applyBorder="1" applyAlignment="1">
      <alignment horizontal="center"/>
    </xf>
    <xf numFmtId="0" fontId="14" fillId="0" borderId="57" xfId="5" applyFont="1" applyBorder="1" applyAlignment="1">
      <alignment horizontal="center" vertical="center"/>
    </xf>
    <xf numFmtId="0" fontId="11" fillId="33" borderId="32" xfId="5" applyFont="1" applyFill="1" applyBorder="1" applyAlignment="1">
      <alignment horizontal="center" vertical="center"/>
    </xf>
    <xf numFmtId="0" fontId="5" fillId="0" borderId="54" xfId="5" applyBorder="1" applyAlignment="1">
      <alignment horizontal="center" vertical="center"/>
    </xf>
    <xf numFmtId="0" fontId="5" fillId="0" borderId="55" xfId="5" applyBorder="1" applyAlignment="1">
      <alignment horizontal="center" vertical="center"/>
    </xf>
    <xf numFmtId="0" fontId="1" fillId="0" borderId="46" xfId="5" applyFont="1" applyBorder="1" applyAlignment="1">
      <alignment horizontal="center" vertical="center" wrapText="1"/>
    </xf>
    <xf numFmtId="0" fontId="7" fillId="36" borderId="48" xfId="5" applyFont="1" applyFill="1" applyBorder="1" applyAlignment="1">
      <alignment horizontal="center" vertical="center" textRotation="90"/>
    </xf>
    <xf numFmtId="0" fontId="7" fillId="36" borderId="52" xfId="5" applyFont="1" applyFill="1" applyBorder="1" applyAlignment="1">
      <alignment horizontal="center" vertical="center" textRotation="90"/>
    </xf>
    <xf numFmtId="0" fontId="7" fillId="36" borderId="57" xfId="5" applyFont="1" applyFill="1" applyBorder="1" applyAlignment="1">
      <alignment horizontal="center" vertical="center" textRotation="90"/>
    </xf>
    <xf numFmtId="0" fontId="8" fillId="37" borderId="30" xfId="5" applyFont="1" applyFill="1" applyBorder="1" applyAlignment="1">
      <alignment horizontal="center" vertical="center" wrapText="1"/>
    </xf>
    <xf numFmtId="0" fontId="8" fillId="37" borderId="32" xfId="5" applyFont="1" applyFill="1" applyBorder="1" applyAlignment="1">
      <alignment horizontal="center" vertical="center" wrapText="1"/>
    </xf>
    <xf numFmtId="0" fontId="11" fillId="39" borderId="32" xfId="5" applyFont="1" applyFill="1" applyBorder="1" applyAlignment="1">
      <alignment horizontal="center" vertical="center"/>
    </xf>
    <xf numFmtId="0" fontId="8" fillId="41" borderId="32" xfId="5" applyFont="1" applyFill="1" applyBorder="1" applyAlignment="1">
      <alignment horizontal="center" vertical="center" wrapText="1"/>
    </xf>
    <xf numFmtId="0" fontId="1" fillId="36" borderId="32" xfId="5" applyFont="1" applyFill="1" applyBorder="1" applyAlignment="1">
      <alignment horizontal="center"/>
    </xf>
    <xf numFmtId="0" fontId="1" fillId="36" borderId="43" xfId="5" applyFont="1" applyFill="1" applyBorder="1" applyAlignment="1">
      <alignment horizontal="center"/>
    </xf>
    <xf numFmtId="0" fontId="8" fillId="40" borderId="32" xfId="5" applyFont="1" applyFill="1" applyBorder="1" applyAlignment="1">
      <alignment horizontal="center" vertical="center" wrapText="1"/>
    </xf>
    <xf numFmtId="0" fontId="8" fillId="38" borderId="32" xfId="5" applyFont="1" applyFill="1" applyBorder="1" applyAlignment="1">
      <alignment horizontal="center" vertical="center" wrapText="1"/>
    </xf>
    <xf numFmtId="0" fontId="28" fillId="0" borderId="3" xfId="0" applyFont="1" applyBorder="1" applyAlignment="1">
      <alignment horizontal="center" vertical="center" wrapText="1"/>
    </xf>
    <xf numFmtId="0" fontId="31" fillId="42" borderId="3" xfId="0" applyFont="1" applyFill="1" applyBorder="1" applyAlignment="1">
      <alignment horizontal="center" vertical="center"/>
    </xf>
    <xf numFmtId="0" fontId="31" fillId="9" borderId="3" xfId="0" applyFont="1" applyFill="1" applyBorder="1" applyAlignment="1">
      <alignment horizontal="center" vertical="center"/>
    </xf>
    <xf numFmtId="0" fontId="28" fillId="9" borderId="3" xfId="0" applyFont="1" applyFill="1" applyBorder="1" applyAlignment="1">
      <alignment horizontal="center" vertical="center" wrapText="1"/>
    </xf>
    <xf numFmtId="0" fontId="28" fillId="9" borderId="3" xfId="0" applyFont="1" applyFill="1" applyBorder="1" applyAlignment="1">
      <alignment horizontal="center" vertical="center"/>
    </xf>
    <xf numFmtId="0" fontId="28" fillId="10" borderId="3" xfId="0" applyFont="1" applyFill="1" applyBorder="1" applyAlignment="1">
      <alignment horizontal="left" vertical="center" wrapText="1"/>
    </xf>
    <xf numFmtId="0" fontId="60" fillId="9" borderId="3" xfId="0" applyFont="1" applyFill="1" applyBorder="1" applyAlignment="1">
      <alignment horizontal="center" vertical="center" wrapText="1"/>
    </xf>
    <xf numFmtId="0" fontId="60" fillId="9" borderId="74" xfId="0" applyFont="1" applyFill="1" applyBorder="1" applyAlignment="1">
      <alignment horizontal="center" vertical="center" wrapText="1"/>
    </xf>
    <xf numFmtId="0" fontId="60" fillId="10" borderId="3" xfId="0" applyFont="1" applyFill="1" applyBorder="1" applyAlignment="1">
      <alignment horizontal="left" vertical="center" wrapText="1"/>
    </xf>
    <xf numFmtId="0" fontId="60" fillId="10" borderId="74" xfId="0" applyFont="1" applyFill="1" applyBorder="1" applyAlignment="1">
      <alignment horizontal="left" vertical="center" wrapText="1"/>
    </xf>
    <xf numFmtId="0" fontId="46" fillId="9" borderId="5" xfId="2" applyFont="1" applyFill="1" applyBorder="1" applyAlignment="1">
      <alignment horizontal="center" vertical="center" wrapText="1"/>
    </xf>
    <xf numFmtId="0" fontId="46" fillId="9" borderId="75" xfId="2" applyFont="1" applyFill="1" applyBorder="1" applyAlignment="1">
      <alignment horizontal="center" vertical="center" wrapText="1"/>
    </xf>
    <xf numFmtId="0" fontId="44" fillId="9" borderId="3" xfId="2" applyFont="1" applyFill="1" applyBorder="1" applyAlignment="1">
      <alignment horizontal="center" vertical="center" wrapText="1"/>
    </xf>
    <xf numFmtId="0" fontId="46" fillId="9" borderId="19" xfId="2" applyFont="1" applyFill="1" applyBorder="1" applyAlignment="1">
      <alignment horizontal="left" vertical="top" wrapText="1"/>
    </xf>
    <xf numFmtId="0" fontId="46" fillId="9" borderId="20" xfId="2" applyFont="1" applyFill="1" applyBorder="1" applyAlignment="1">
      <alignment horizontal="left" vertical="top" wrapText="1"/>
    </xf>
    <xf numFmtId="0" fontId="46" fillId="9" borderId="21" xfId="2" applyFont="1" applyFill="1" applyBorder="1" applyAlignment="1">
      <alignment horizontal="left" vertical="top" wrapText="1"/>
    </xf>
    <xf numFmtId="0" fontId="46" fillId="9" borderId="77" xfId="2" applyFont="1" applyFill="1" applyBorder="1" applyAlignment="1">
      <alignment horizontal="left" vertical="top" wrapText="1"/>
    </xf>
    <xf numFmtId="0" fontId="46" fillId="9" borderId="2" xfId="2" applyFont="1" applyFill="1" applyAlignment="1">
      <alignment horizontal="left" vertical="top" wrapText="1"/>
    </xf>
    <xf numFmtId="0" fontId="46" fillId="9" borderId="14" xfId="2" applyFont="1" applyFill="1" applyBorder="1" applyAlignment="1">
      <alignment horizontal="left" vertical="top" wrapText="1"/>
    </xf>
    <xf numFmtId="0" fontId="46" fillId="9" borderId="15" xfId="2" applyFont="1" applyFill="1" applyBorder="1" applyAlignment="1">
      <alignment horizontal="left" vertical="top" wrapText="1"/>
    </xf>
    <xf numFmtId="0" fontId="46" fillId="9" borderId="16" xfId="2" applyFont="1" applyFill="1" applyBorder="1" applyAlignment="1">
      <alignment horizontal="left" vertical="top" wrapText="1"/>
    </xf>
    <xf numFmtId="0" fontId="46" fillId="9" borderId="17" xfId="2" applyFont="1" applyFill="1" applyBorder="1" applyAlignment="1">
      <alignment horizontal="left" vertical="top" wrapText="1"/>
    </xf>
    <xf numFmtId="0" fontId="5" fillId="0" borderId="3" xfId="2" applyBorder="1" applyAlignment="1">
      <alignment horizontal="center"/>
    </xf>
    <xf numFmtId="0" fontId="67" fillId="0" borderId="19" xfId="2" applyFont="1" applyBorder="1" applyAlignment="1">
      <alignment horizontal="center" vertical="center"/>
    </xf>
    <xf numFmtId="0" fontId="67" fillId="0" borderId="20" xfId="2" applyFont="1" applyBorder="1" applyAlignment="1">
      <alignment horizontal="center" vertical="center"/>
    </xf>
    <xf numFmtId="0" fontId="67" fillId="0" borderId="21" xfId="2" applyFont="1" applyBorder="1" applyAlignment="1">
      <alignment horizontal="center" vertical="center"/>
    </xf>
    <xf numFmtId="0" fontId="67" fillId="0" borderId="15" xfId="2" applyFont="1" applyBorder="1" applyAlignment="1">
      <alignment horizontal="center" vertical="center"/>
    </xf>
    <xf numFmtId="0" fontId="67" fillId="0" borderId="16" xfId="2" applyFont="1" applyBorder="1" applyAlignment="1">
      <alignment horizontal="center" vertical="center"/>
    </xf>
    <xf numFmtId="0" fontId="67" fillId="0" borderId="17" xfId="2" applyFont="1" applyBorder="1" applyAlignment="1">
      <alignment horizontal="center" vertical="center"/>
    </xf>
    <xf numFmtId="0" fontId="65" fillId="9" borderId="6" xfId="2" applyFont="1" applyFill="1" applyBorder="1" applyAlignment="1">
      <alignment vertical="center"/>
    </xf>
    <xf numFmtId="0" fontId="65" fillId="9" borderId="33" xfId="2" applyFont="1" applyFill="1" applyBorder="1" applyAlignment="1">
      <alignment vertical="center"/>
    </xf>
    <xf numFmtId="0" fontId="65" fillId="9" borderId="7" xfId="2" applyFont="1" applyFill="1" applyBorder="1" applyAlignment="1">
      <alignment vertical="center"/>
    </xf>
    <xf numFmtId="0" fontId="65" fillId="0" borderId="6" xfId="2" applyFont="1" applyBorder="1" applyAlignment="1">
      <alignment vertical="center"/>
    </xf>
    <xf numFmtId="0" fontId="65" fillId="0" borderId="33" xfId="2" applyFont="1" applyBorder="1" applyAlignment="1">
      <alignment vertical="center"/>
    </xf>
    <xf numFmtId="0" fontId="65" fillId="0" borderId="7" xfId="2" applyFont="1" applyBorder="1" applyAlignment="1">
      <alignment vertical="center"/>
    </xf>
    <xf numFmtId="0" fontId="65" fillId="0" borderId="6" xfId="2" applyFont="1" applyBorder="1" applyAlignment="1">
      <alignment horizontal="left" vertical="center" wrapText="1"/>
    </xf>
    <xf numFmtId="0" fontId="65" fillId="0" borderId="33" xfId="2" applyFont="1" applyBorder="1" applyAlignment="1">
      <alignment horizontal="left" vertical="center" wrapText="1"/>
    </xf>
    <xf numFmtId="0" fontId="65" fillId="0" borderId="7" xfId="2" applyFont="1" applyBorder="1" applyAlignment="1">
      <alignment horizontal="left" vertical="center" wrapText="1"/>
    </xf>
    <xf numFmtId="0" fontId="42" fillId="9" borderId="58" xfId="2" applyFont="1" applyFill="1" applyBorder="1" applyAlignment="1">
      <alignment horizontal="center" vertical="center" wrapText="1"/>
    </xf>
    <xf numFmtId="0" fontId="42" fillId="9" borderId="60" xfId="2" applyFont="1" applyFill="1" applyBorder="1" applyAlignment="1">
      <alignment horizontal="center" vertical="center" wrapText="1"/>
    </xf>
    <xf numFmtId="0" fontId="65" fillId="9" borderId="58" xfId="2" applyFont="1" applyFill="1" applyBorder="1" applyAlignment="1">
      <alignment horizontal="center" vertical="center"/>
    </xf>
    <xf numFmtId="0" fontId="65" fillId="9" borderId="60" xfId="2" applyFont="1" applyFill="1" applyBorder="1" applyAlignment="1">
      <alignment horizontal="center" vertical="center"/>
    </xf>
    <xf numFmtId="0" fontId="41" fillId="9" borderId="3" xfId="0" applyFont="1" applyFill="1" applyBorder="1" applyAlignment="1">
      <alignment horizontal="center" vertical="center" wrapText="1"/>
    </xf>
    <xf numFmtId="0" fontId="31" fillId="0" borderId="3" xfId="0" applyFont="1" applyBorder="1" applyAlignment="1">
      <alignment horizontal="center" vertical="center" wrapText="1"/>
    </xf>
    <xf numFmtId="9" fontId="60" fillId="0" borderId="3" xfId="3" applyFont="1" applyBorder="1" applyAlignment="1">
      <alignment horizontal="center" vertical="center"/>
    </xf>
    <xf numFmtId="9" fontId="60" fillId="0" borderId="74" xfId="3" applyFont="1" applyBorder="1" applyAlignment="1">
      <alignment horizontal="center" vertical="center"/>
    </xf>
    <xf numFmtId="0" fontId="60" fillId="43" borderId="3" xfId="0" applyFont="1" applyFill="1" applyBorder="1" applyAlignment="1">
      <alignment horizontal="center" vertical="center"/>
    </xf>
    <xf numFmtId="0" fontId="60" fillId="43" borderId="74" xfId="0" applyFont="1" applyFill="1" applyBorder="1" applyAlignment="1">
      <alignment horizontal="center" vertical="center"/>
    </xf>
    <xf numFmtId="0" fontId="46" fillId="9" borderId="3" xfId="0" applyFont="1" applyFill="1" applyBorder="1" applyAlignment="1">
      <alignment horizontal="center" vertical="center"/>
    </xf>
    <xf numFmtId="0" fontId="46" fillId="9" borderId="74" xfId="0" applyFont="1" applyFill="1" applyBorder="1" applyAlignment="1">
      <alignment horizontal="center" vertical="center"/>
    </xf>
    <xf numFmtId="0" fontId="60" fillId="0" borderId="3" xfId="0" applyFont="1" applyBorder="1" applyAlignment="1">
      <alignment horizontal="center" vertical="center" wrapText="1"/>
    </xf>
    <xf numFmtId="0" fontId="60" fillId="0" borderId="74" xfId="0" applyFont="1" applyBorder="1" applyAlignment="1">
      <alignment horizontal="center" vertical="center" wrapText="1"/>
    </xf>
    <xf numFmtId="0" fontId="46" fillId="42" borderId="3" xfId="0" applyFont="1" applyFill="1" applyBorder="1" applyAlignment="1">
      <alignment horizontal="center" vertical="center"/>
    </xf>
    <xf numFmtId="0" fontId="46" fillId="42" borderId="74" xfId="0" applyFont="1" applyFill="1" applyBorder="1" applyAlignment="1">
      <alignment horizontal="center" vertical="center"/>
    </xf>
    <xf numFmtId="0" fontId="60" fillId="9" borderId="3" xfId="0" applyFont="1" applyFill="1" applyBorder="1" applyAlignment="1">
      <alignment horizontal="center" vertical="center"/>
    </xf>
    <xf numFmtId="0" fontId="60" fillId="9" borderId="74" xfId="0" applyFont="1" applyFill="1" applyBorder="1" applyAlignment="1">
      <alignment horizontal="center" vertical="center"/>
    </xf>
    <xf numFmtId="0" fontId="60" fillId="0" borderId="31" xfId="0" quotePrefix="1" applyFont="1" applyBorder="1" applyAlignment="1">
      <alignment horizontal="center" vertical="center" wrapText="1"/>
    </xf>
    <xf numFmtId="0" fontId="60" fillId="0" borderId="3" xfId="0" quotePrefix="1" applyFont="1" applyBorder="1" applyAlignment="1">
      <alignment horizontal="center" vertical="center" wrapText="1"/>
    </xf>
    <xf numFmtId="0" fontId="60" fillId="0" borderId="74" xfId="0" quotePrefix="1" applyFont="1" applyBorder="1" applyAlignment="1">
      <alignment horizontal="center" vertical="center" wrapText="1"/>
    </xf>
    <xf numFmtId="9" fontId="60" fillId="0" borderId="31" xfId="3" applyFont="1" applyBorder="1" applyAlignment="1">
      <alignment horizontal="center" vertical="center"/>
    </xf>
    <xf numFmtId="0" fontId="60" fillId="16" borderId="31" xfId="0" applyFont="1" applyFill="1" applyBorder="1" applyAlignment="1">
      <alignment horizontal="center" vertical="center"/>
    </xf>
    <xf numFmtId="0" fontId="60" fillId="16" borderId="3" xfId="0" applyFont="1" applyFill="1" applyBorder="1" applyAlignment="1">
      <alignment horizontal="center" vertical="center"/>
    </xf>
    <xf numFmtId="0" fontId="60" fillId="16" borderId="74" xfId="0" applyFont="1" applyFill="1" applyBorder="1" applyAlignment="1">
      <alignment horizontal="center" vertical="center"/>
    </xf>
    <xf numFmtId="0" fontId="60" fillId="0" borderId="31" xfId="0" applyFont="1" applyBorder="1" applyAlignment="1">
      <alignment horizontal="center" vertical="center" wrapText="1"/>
    </xf>
    <xf numFmtId="9" fontId="60" fillId="9" borderId="31" xfId="3" applyFont="1" applyFill="1" applyBorder="1" applyAlignment="1">
      <alignment horizontal="center" vertical="center"/>
    </xf>
    <xf numFmtId="9" fontId="60" fillId="9" borderId="3" xfId="3" applyFont="1" applyFill="1" applyBorder="1" applyAlignment="1">
      <alignment horizontal="center" vertical="center"/>
    </xf>
    <xf numFmtId="9" fontId="60" fillId="9" borderId="74" xfId="3" applyFont="1" applyFill="1" applyBorder="1" applyAlignment="1">
      <alignment horizontal="center" vertical="center"/>
    </xf>
    <xf numFmtId="0" fontId="60" fillId="20" borderId="31" xfId="0" applyFont="1" applyFill="1" applyBorder="1" applyAlignment="1">
      <alignment horizontal="center" vertical="center"/>
    </xf>
    <xf numFmtId="0" fontId="60" fillId="20" borderId="3" xfId="0" applyFont="1" applyFill="1" applyBorder="1" applyAlignment="1">
      <alignment horizontal="center" vertical="center"/>
    </xf>
    <xf numFmtId="0" fontId="60" fillId="20" borderId="74" xfId="0" applyFont="1" applyFill="1" applyBorder="1" applyAlignment="1">
      <alignment horizontal="center" vertical="center"/>
    </xf>
    <xf numFmtId="0" fontId="42" fillId="9" borderId="59" xfId="2" applyFont="1" applyFill="1" applyBorder="1" applyAlignment="1">
      <alignment horizontal="center" vertical="center" wrapText="1"/>
    </xf>
    <xf numFmtId="17" fontId="43" fillId="9" borderId="58" xfId="2" applyNumberFormat="1" applyFont="1" applyFill="1" applyBorder="1" applyAlignment="1">
      <alignment horizontal="center" vertical="center" wrapText="1"/>
    </xf>
    <xf numFmtId="0" fontId="43" fillId="9" borderId="59" xfId="2" applyFont="1" applyFill="1" applyBorder="1" applyAlignment="1">
      <alignment horizontal="center" vertical="center" wrapText="1"/>
    </xf>
    <xf numFmtId="0" fontId="43" fillId="9" borderId="60" xfId="2" applyFont="1" applyFill="1" applyBorder="1" applyAlignment="1">
      <alignment horizontal="center" vertical="center" wrapText="1"/>
    </xf>
    <xf numFmtId="0" fontId="29" fillId="0" borderId="48" xfId="2" applyFont="1" applyBorder="1" applyAlignment="1">
      <alignment horizontal="center" vertical="center"/>
    </xf>
    <xf numFmtId="0" fontId="29" fillId="0" borderId="52" xfId="2" applyFont="1" applyBorder="1" applyAlignment="1">
      <alignment horizontal="center" vertical="center"/>
    </xf>
    <xf numFmtId="0" fontId="29" fillId="0" borderId="57" xfId="2" applyFont="1" applyBorder="1" applyAlignment="1">
      <alignment horizontal="center" vertical="center"/>
    </xf>
    <xf numFmtId="0" fontId="29" fillId="0" borderId="48" xfId="2" applyFont="1" applyBorder="1" applyAlignment="1">
      <alignment horizontal="center" vertical="center" wrapText="1"/>
    </xf>
    <xf numFmtId="0" fontId="29" fillId="0" borderId="52" xfId="2" applyFont="1" applyBorder="1" applyAlignment="1">
      <alignment horizontal="center" vertical="center" wrapText="1"/>
    </xf>
    <xf numFmtId="0" fontId="29" fillId="0" borderId="57" xfId="2" applyFont="1" applyBorder="1" applyAlignment="1">
      <alignment horizontal="center" vertical="center" wrapText="1"/>
    </xf>
    <xf numFmtId="0" fontId="29" fillId="17" borderId="8" xfId="2" applyFont="1" applyFill="1" applyBorder="1" applyAlignment="1">
      <alignment horizontal="center" vertical="center"/>
    </xf>
    <xf numFmtId="0" fontId="29" fillId="17" borderId="11" xfId="2" applyFont="1" applyFill="1" applyBorder="1" applyAlignment="1">
      <alignment horizontal="center" vertical="center"/>
    </xf>
    <xf numFmtId="0" fontId="29" fillId="17" borderId="36" xfId="2" applyFont="1" applyFill="1" applyBorder="1" applyAlignment="1">
      <alignment horizontal="center" vertical="center"/>
    </xf>
    <xf numFmtId="0" fontId="29" fillId="17" borderId="22" xfId="2" applyFont="1" applyFill="1" applyBorder="1" applyAlignment="1">
      <alignment horizontal="center" vertical="center"/>
    </xf>
    <xf numFmtId="0" fontId="29" fillId="17" borderId="25" xfId="2" applyFont="1" applyFill="1" applyBorder="1" applyAlignment="1">
      <alignment horizontal="center" vertical="center"/>
    </xf>
    <xf numFmtId="0" fontId="29" fillId="17" borderId="42" xfId="2" applyFont="1" applyFill="1" applyBorder="1" applyAlignment="1">
      <alignment horizontal="center" vertical="center"/>
    </xf>
    <xf numFmtId="0" fontId="29" fillId="25" borderId="48" xfId="2" applyFont="1" applyFill="1" applyBorder="1" applyAlignment="1">
      <alignment horizontal="center" vertical="center" wrapText="1"/>
    </xf>
    <xf numFmtId="0" fontId="29" fillId="25" borderId="52" xfId="2" applyFont="1" applyFill="1" applyBorder="1" applyAlignment="1">
      <alignment horizontal="center" vertical="center" wrapText="1"/>
    </xf>
    <xf numFmtId="0" fontId="29" fillId="25" borderId="57" xfId="2" applyFont="1" applyFill="1" applyBorder="1" applyAlignment="1">
      <alignment horizontal="center" vertical="center" wrapText="1"/>
    </xf>
    <xf numFmtId="0" fontId="66" fillId="9" borderId="2" xfId="0" applyFont="1" applyFill="1" applyBorder="1" applyAlignment="1">
      <alignment horizontal="center" vertical="center"/>
    </xf>
    <xf numFmtId="15" fontId="63" fillId="9" borderId="2" xfId="0" applyNumberFormat="1" applyFont="1" applyFill="1" applyBorder="1" applyAlignment="1">
      <alignment horizontal="center" vertical="center"/>
    </xf>
    <xf numFmtId="0" fontId="63" fillId="9" borderId="2" xfId="0" applyFont="1" applyFill="1" applyBorder="1" applyAlignment="1">
      <alignment horizontal="center" vertical="center"/>
    </xf>
    <xf numFmtId="0" fontId="29" fillId="17" borderId="57" xfId="2" applyFont="1" applyFill="1" applyBorder="1" applyAlignment="1">
      <alignment horizontal="center" vertical="center"/>
    </xf>
    <xf numFmtId="0" fontId="29" fillId="17" borderId="58" xfId="2" applyFont="1" applyFill="1" applyBorder="1" applyAlignment="1">
      <alignment horizontal="center" vertical="center"/>
    </xf>
    <xf numFmtId="0" fontId="29" fillId="17" borderId="59" xfId="2" applyFont="1" applyFill="1" applyBorder="1" applyAlignment="1">
      <alignment horizontal="center" vertical="center"/>
    </xf>
    <xf numFmtId="0" fontId="29" fillId="17" borderId="60" xfId="2" applyFont="1" applyFill="1" applyBorder="1" applyAlignment="1">
      <alignment horizontal="center" vertical="center"/>
    </xf>
    <xf numFmtId="0" fontId="38" fillId="17" borderId="13" xfId="4" applyFont="1" applyFill="1" applyBorder="1" applyAlignment="1">
      <alignment horizontal="center" vertical="center" wrapText="1"/>
    </xf>
    <xf numFmtId="0" fontId="38" fillId="17" borderId="22" xfId="4" applyFont="1" applyFill="1" applyBorder="1" applyAlignment="1">
      <alignment horizontal="center" vertical="center" wrapText="1"/>
    </xf>
    <xf numFmtId="0" fontId="38" fillId="17" borderId="48" xfId="4" applyFont="1" applyFill="1" applyBorder="1" applyAlignment="1">
      <alignment horizontal="center" vertical="center" wrapText="1"/>
    </xf>
    <xf numFmtId="0" fontId="38" fillId="17" borderId="57" xfId="4" applyFont="1" applyFill="1" applyBorder="1" applyAlignment="1">
      <alignment horizontal="center" vertical="center" wrapText="1"/>
    </xf>
    <xf numFmtId="0" fontId="38" fillId="17" borderId="66" xfId="4" applyFont="1" applyFill="1" applyBorder="1" applyAlignment="1">
      <alignment horizontal="center" vertical="center" wrapText="1"/>
    </xf>
    <xf numFmtId="0" fontId="38" fillId="17" borderId="42" xfId="4" applyFont="1" applyFill="1" applyBorder="1" applyAlignment="1">
      <alignment horizontal="center" vertical="center" wrapText="1"/>
    </xf>
    <xf numFmtId="0" fontId="29" fillId="26" borderId="48" xfId="2" applyFont="1" applyFill="1" applyBorder="1" applyAlignment="1">
      <alignment horizontal="center" vertical="center" wrapText="1"/>
    </xf>
    <xf numFmtId="0" fontId="29" fillId="26" borderId="52" xfId="2" applyFont="1" applyFill="1" applyBorder="1" applyAlignment="1">
      <alignment horizontal="center" vertical="center" wrapText="1"/>
    </xf>
    <xf numFmtId="0" fontId="29" fillId="26" borderId="57" xfId="2" applyFont="1" applyFill="1" applyBorder="1" applyAlignment="1">
      <alignment horizontal="center" vertical="center" wrapText="1"/>
    </xf>
    <xf numFmtId="0" fontId="38" fillId="17" borderId="52" xfId="4" applyFont="1" applyFill="1" applyBorder="1" applyAlignment="1">
      <alignment horizontal="center" vertical="center" wrapText="1"/>
    </xf>
    <xf numFmtId="0" fontId="38" fillId="17" borderId="58" xfId="4" applyFont="1" applyFill="1" applyBorder="1" applyAlignment="1">
      <alignment horizontal="center" vertical="center" wrapText="1"/>
    </xf>
    <xf numFmtId="0" fontId="38" fillId="17" borderId="11" xfId="4" applyFont="1" applyFill="1" applyBorder="1" applyAlignment="1">
      <alignment horizontal="center" vertical="center" wrapText="1"/>
    </xf>
    <xf numFmtId="0" fontId="38" fillId="17" borderId="59" xfId="4" applyFont="1" applyFill="1" applyBorder="1" applyAlignment="1">
      <alignment horizontal="center" vertical="center" wrapText="1"/>
    </xf>
    <xf numFmtId="0" fontId="29" fillId="26" borderId="8" xfId="2" applyFont="1" applyFill="1" applyBorder="1" applyAlignment="1">
      <alignment horizontal="center" vertical="center"/>
    </xf>
    <xf numFmtId="0" fontId="29" fillId="26" borderId="11" xfId="2" applyFont="1" applyFill="1" applyBorder="1" applyAlignment="1">
      <alignment horizontal="center" vertical="center"/>
    </xf>
    <xf numFmtId="0" fontId="29" fillId="26" borderId="36" xfId="2" applyFont="1" applyFill="1" applyBorder="1" applyAlignment="1">
      <alignment horizontal="center" vertical="center"/>
    </xf>
    <xf numFmtId="0" fontId="29" fillId="26" borderId="22" xfId="2" applyFont="1" applyFill="1" applyBorder="1" applyAlignment="1">
      <alignment horizontal="center" vertical="center"/>
    </xf>
    <xf numFmtId="0" fontId="29" fillId="26" borderId="25" xfId="2" applyFont="1" applyFill="1" applyBorder="1" applyAlignment="1">
      <alignment horizontal="center" vertical="center"/>
    </xf>
    <xf numFmtId="0" fontId="29" fillId="26" borderId="42" xfId="2" applyFont="1" applyFill="1" applyBorder="1" applyAlignment="1">
      <alignment horizontal="center" vertical="center"/>
    </xf>
    <xf numFmtId="0" fontId="39" fillId="17" borderId="66" xfId="4" applyFont="1" applyFill="1" applyBorder="1" applyAlignment="1">
      <alignment horizontal="center" vertical="center" wrapText="1"/>
    </xf>
    <xf numFmtId="0" fontId="39" fillId="17" borderId="42" xfId="4" applyFont="1" applyFill="1" applyBorder="1" applyAlignment="1">
      <alignment horizontal="center" vertical="center" wrapText="1"/>
    </xf>
    <xf numFmtId="0" fontId="29" fillId="17" borderId="52" xfId="2" applyFont="1" applyFill="1" applyBorder="1" applyAlignment="1">
      <alignment horizontal="center" vertical="center"/>
    </xf>
    <xf numFmtId="0" fontId="29" fillId="17" borderId="13" xfId="2" applyFont="1" applyFill="1" applyBorder="1" applyAlignment="1">
      <alignment horizontal="center" vertical="center" wrapText="1"/>
    </xf>
    <xf numFmtId="0" fontId="29" fillId="17" borderId="22" xfId="2" applyFont="1" applyFill="1" applyBorder="1" applyAlignment="1">
      <alignment horizontal="center" vertical="center" wrapText="1"/>
    </xf>
    <xf numFmtId="0" fontId="29" fillId="17" borderId="37" xfId="2" applyFont="1" applyFill="1" applyBorder="1" applyAlignment="1">
      <alignment horizontal="center" vertical="center"/>
    </xf>
    <xf numFmtId="0" fontId="29" fillId="17" borderId="62" xfId="2" applyFont="1" applyFill="1" applyBorder="1" applyAlignment="1">
      <alignment horizontal="center" vertical="center"/>
    </xf>
    <xf numFmtId="0" fontId="29" fillId="17" borderId="50" xfId="2" applyFont="1" applyFill="1" applyBorder="1" applyAlignment="1">
      <alignment horizontal="center" vertical="center"/>
    </xf>
    <xf numFmtId="0" fontId="29" fillId="17" borderId="70" xfId="2" applyFont="1" applyFill="1" applyBorder="1" applyAlignment="1">
      <alignment horizontal="center" vertical="center"/>
    </xf>
    <xf numFmtId="0" fontId="29" fillId="25" borderId="48" xfId="2" applyFont="1" applyFill="1" applyBorder="1" applyAlignment="1">
      <alignment horizontal="center" vertical="center" textRotation="90"/>
    </xf>
    <xf numFmtId="0" fontId="29" fillId="25" borderId="57" xfId="2" applyFont="1" applyFill="1" applyBorder="1" applyAlignment="1">
      <alignment horizontal="center" vertical="center" textRotation="90"/>
    </xf>
    <xf numFmtId="0" fontId="29" fillId="25" borderId="58" xfId="2" applyFont="1" applyFill="1" applyBorder="1" applyAlignment="1">
      <alignment horizontal="center" vertical="center" wrapText="1"/>
    </xf>
    <xf numFmtId="0" fontId="29" fillId="25" borderId="59" xfId="2" applyFont="1" applyFill="1" applyBorder="1" applyAlignment="1">
      <alignment horizontal="center" vertical="center" wrapText="1"/>
    </xf>
    <xf numFmtId="0" fontId="60" fillId="0" borderId="73" xfId="2" applyFont="1" applyBorder="1" applyAlignment="1">
      <alignment horizontal="center" vertical="center" wrapText="1"/>
    </xf>
    <xf numFmtId="0" fontId="60" fillId="9" borderId="73" xfId="2" applyFont="1" applyFill="1" applyBorder="1" applyAlignment="1">
      <alignment horizontal="center" vertical="center" wrapText="1"/>
    </xf>
    <xf numFmtId="0" fontId="60" fillId="9" borderId="73" xfId="2" applyFont="1" applyFill="1" applyBorder="1" applyAlignment="1">
      <alignment horizontal="center" vertical="center"/>
    </xf>
    <xf numFmtId="9" fontId="60" fillId="9" borderId="73" xfId="6" applyFont="1" applyFill="1" applyBorder="1" applyAlignment="1">
      <alignment horizontal="center" vertical="center"/>
    </xf>
    <xf numFmtId="0" fontId="28" fillId="0" borderId="3" xfId="0" applyFont="1" applyBorder="1" applyAlignment="1">
      <alignment horizontal="center" vertical="center"/>
    </xf>
    <xf numFmtId="0" fontId="46" fillId="9" borderId="73" xfId="2" applyFont="1" applyFill="1" applyBorder="1" applyAlignment="1">
      <alignment horizontal="center" vertical="center"/>
    </xf>
    <xf numFmtId="0" fontId="60" fillId="9" borderId="73" xfId="2" quotePrefix="1" applyFont="1" applyFill="1" applyBorder="1" applyAlignment="1">
      <alignment horizontal="center" vertical="center" wrapText="1"/>
    </xf>
    <xf numFmtId="9" fontId="28" fillId="9" borderId="3" xfId="3" applyFont="1" applyFill="1" applyBorder="1" applyAlignment="1">
      <alignment horizontal="center" vertical="center"/>
    </xf>
    <xf numFmtId="0" fontId="28" fillId="20" borderId="3" xfId="0" applyFont="1" applyFill="1" applyBorder="1" applyAlignment="1">
      <alignment horizontal="center" vertical="center"/>
    </xf>
    <xf numFmtId="9" fontId="28" fillId="0" borderId="3" xfId="3" applyFont="1" applyBorder="1" applyAlignment="1">
      <alignment horizontal="center" vertical="center"/>
    </xf>
    <xf numFmtId="0" fontId="28" fillId="43" borderId="3" xfId="0" applyFont="1" applyFill="1" applyBorder="1" applyAlignment="1">
      <alignment horizontal="center" vertical="center"/>
    </xf>
    <xf numFmtId="0" fontId="60" fillId="10" borderId="73" xfId="2" applyFont="1" applyFill="1" applyBorder="1" applyAlignment="1">
      <alignment horizontal="left" vertical="center" wrapText="1"/>
    </xf>
    <xf numFmtId="0" fontId="60" fillId="10" borderId="75" xfId="2" applyFont="1" applyFill="1" applyBorder="1" applyAlignment="1">
      <alignment horizontal="left" vertical="center" wrapText="1"/>
    </xf>
    <xf numFmtId="0" fontId="60" fillId="0" borderId="72" xfId="2" applyFont="1" applyBorder="1" applyAlignment="1">
      <alignment horizontal="center" vertical="center" wrapText="1"/>
    </xf>
    <xf numFmtId="0" fontId="46" fillId="9" borderId="72" xfId="2" applyFont="1" applyFill="1" applyBorder="1" applyAlignment="1">
      <alignment horizontal="center" vertical="center" wrapText="1"/>
    </xf>
    <xf numFmtId="0" fontId="46" fillId="9" borderId="73" xfId="2" applyFont="1" applyFill="1" applyBorder="1" applyAlignment="1">
      <alignment horizontal="center" vertical="center" wrapText="1"/>
    </xf>
    <xf numFmtId="0" fontId="46" fillId="9" borderId="4" xfId="2" applyFont="1" applyFill="1" applyBorder="1" applyAlignment="1">
      <alignment horizontal="center" vertical="center" wrapText="1"/>
    </xf>
    <xf numFmtId="0" fontId="60" fillId="0" borderId="72" xfId="2" applyFont="1" applyBorder="1" applyAlignment="1">
      <alignment horizontal="center" vertical="center"/>
    </xf>
    <xf numFmtId="0" fontId="60" fillId="0" borderId="73" xfId="2" applyFont="1" applyBorder="1" applyAlignment="1">
      <alignment horizontal="center" vertical="center"/>
    </xf>
    <xf numFmtId="0" fontId="60" fillId="0" borderId="72" xfId="2" quotePrefix="1" applyFont="1" applyBorder="1" applyAlignment="1">
      <alignment horizontal="center" vertical="center" wrapText="1"/>
    </xf>
    <xf numFmtId="0" fontId="60" fillId="0" borderId="73" xfId="2" quotePrefix="1" applyFont="1" applyBorder="1" applyAlignment="1">
      <alignment horizontal="center" vertical="center" wrapText="1"/>
    </xf>
    <xf numFmtId="9" fontId="60" fillId="0" borderId="72" xfId="6" applyFont="1" applyBorder="1" applyAlignment="1">
      <alignment horizontal="center" vertical="center"/>
    </xf>
    <xf numFmtId="9" fontId="60" fillId="0" borderId="73" xfId="6" applyFont="1" applyBorder="1" applyAlignment="1">
      <alignment horizontal="center" vertical="center"/>
    </xf>
    <xf numFmtId="0" fontId="60" fillId="16" borderId="73" xfId="2" applyFont="1" applyFill="1" applyBorder="1" applyAlignment="1">
      <alignment horizontal="center" vertical="center"/>
    </xf>
    <xf numFmtId="0" fontId="60" fillId="44" borderId="73" xfId="2" applyFont="1" applyFill="1" applyBorder="1" applyAlignment="1">
      <alignment horizontal="center" vertical="center"/>
    </xf>
    <xf numFmtId="0" fontId="46" fillId="9" borderId="72" xfId="2" applyFont="1" applyFill="1" applyBorder="1" applyAlignment="1">
      <alignment horizontal="center" vertical="center"/>
    </xf>
    <xf numFmtId="0" fontId="60" fillId="20" borderId="72" xfId="2" applyFont="1" applyFill="1" applyBorder="1" applyAlignment="1">
      <alignment horizontal="center" vertical="center"/>
    </xf>
    <xf numFmtId="0" fontId="60" fillId="20" borderId="73" xfId="2" applyFont="1" applyFill="1" applyBorder="1" applyAlignment="1">
      <alignment horizontal="center" vertical="center"/>
    </xf>
    <xf numFmtId="0" fontId="60" fillId="16" borderId="72" xfId="2" applyFont="1" applyFill="1" applyBorder="1" applyAlignment="1">
      <alignment horizontal="center" vertical="center"/>
    </xf>
    <xf numFmtId="9" fontId="60" fillId="9" borderId="72" xfId="6" applyFont="1" applyFill="1" applyBorder="1" applyAlignment="1">
      <alignment horizontal="center" vertical="center"/>
    </xf>
    <xf numFmtId="0" fontId="60" fillId="0" borderId="75" xfId="2" applyFont="1" applyBorder="1" applyAlignment="1">
      <alignment horizontal="center" vertical="center"/>
    </xf>
    <xf numFmtId="0" fontId="60" fillId="0" borderId="75" xfId="2" quotePrefix="1" applyFont="1" applyBorder="1" applyAlignment="1">
      <alignment horizontal="center" vertical="center" wrapText="1"/>
    </xf>
    <xf numFmtId="9" fontId="60" fillId="0" borderId="75" xfId="6" applyFont="1" applyBorder="1" applyAlignment="1">
      <alignment horizontal="center" vertical="center"/>
    </xf>
    <xf numFmtId="0" fontId="60" fillId="16" borderId="75" xfId="2" applyFont="1" applyFill="1" applyBorder="1" applyAlignment="1">
      <alignment horizontal="center" vertical="center"/>
    </xf>
    <xf numFmtId="0" fontId="60" fillId="0" borderId="75" xfId="2" applyFont="1" applyBorder="1" applyAlignment="1">
      <alignment horizontal="center" vertical="center" wrapText="1"/>
    </xf>
    <xf numFmtId="0" fontId="47" fillId="10" borderId="72" xfId="2" applyFont="1" applyFill="1" applyBorder="1" applyAlignment="1">
      <alignment horizontal="left" vertical="center" wrapText="1"/>
    </xf>
    <xf numFmtId="0" fontId="47" fillId="10" borderId="73" xfId="2" applyFont="1" applyFill="1" applyBorder="1" applyAlignment="1">
      <alignment horizontal="left" vertical="center" wrapText="1"/>
    </xf>
    <xf numFmtId="0" fontId="47" fillId="10" borderId="75" xfId="2" applyFont="1" applyFill="1" applyBorder="1" applyAlignment="1">
      <alignment horizontal="left" vertical="center" wrapText="1"/>
    </xf>
    <xf numFmtId="0" fontId="30" fillId="10" borderId="2" xfId="2" applyFont="1" applyFill="1" applyAlignment="1">
      <alignment horizontal="center" vertical="center" wrapText="1"/>
    </xf>
    <xf numFmtId="0" fontId="45" fillId="17" borderId="3" xfId="2" applyFont="1" applyFill="1" applyBorder="1" applyAlignment="1">
      <alignment horizontal="center" vertical="center"/>
    </xf>
    <xf numFmtId="0" fontId="31" fillId="9" borderId="2" xfId="2" applyFont="1" applyFill="1" applyAlignment="1">
      <alignment horizontal="center" vertical="center"/>
    </xf>
    <xf numFmtId="0" fontId="46" fillId="9" borderId="75" xfId="2" applyFont="1" applyFill="1" applyBorder="1" applyAlignment="1">
      <alignment horizontal="center" vertical="center"/>
    </xf>
    <xf numFmtId="0" fontId="60" fillId="9" borderId="72" xfId="2" applyFont="1" applyFill="1" applyBorder="1" applyAlignment="1">
      <alignment horizontal="center" vertical="center" wrapText="1"/>
    </xf>
    <xf numFmtId="0" fontId="60" fillId="9" borderId="75" xfId="2" applyFont="1" applyFill="1" applyBorder="1" applyAlignment="1">
      <alignment horizontal="center" vertical="center" wrapText="1"/>
    </xf>
    <xf numFmtId="16" fontId="60" fillId="9" borderId="72" xfId="2" applyNumberFormat="1" applyFont="1" applyFill="1" applyBorder="1" applyAlignment="1">
      <alignment horizontal="center" vertical="center" wrapText="1"/>
    </xf>
    <xf numFmtId="16" fontId="60" fillId="9" borderId="73" xfId="2" applyNumberFormat="1" applyFont="1" applyFill="1" applyBorder="1" applyAlignment="1">
      <alignment horizontal="center" vertical="center" wrapText="1"/>
    </xf>
    <xf numFmtId="0" fontId="60" fillId="20" borderId="75" xfId="2" applyFont="1" applyFill="1" applyBorder="1" applyAlignment="1">
      <alignment horizontal="center" vertical="center"/>
    </xf>
    <xf numFmtId="9" fontId="60" fillId="9" borderId="75" xfId="6" applyFont="1" applyFill="1" applyBorder="1" applyAlignment="1">
      <alignment horizontal="center" vertical="center"/>
    </xf>
    <xf numFmtId="0" fontId="46" fillId="0" borderId="72" xfId="2" applyFont="1" applyBorder="1" applyAlignment="1">
      <alignment horizontal="center" vertical="center" wrapText="1"/>
    </xf>
    <xf numFmtId="0" fontId="46" fillId="0" borderId="73" xfId="2" applyFont="1" applyBorder="1" applyAlignment="1">
      <alignment horizontal="center" vertical="center" wrapText="1"/>
    </xf>
    <xf numFmtId="0" fontId="46" fillId="0" borderId="75" xfId="2" applyFont="1" applyBorder="1" applyAlignment="1">
      <alignment horizontal="center" vertical="center" wrapText="1"/>
    </xf>
    <xf numFmtId="0" fontId="49" fillId="9" borderId="2" xfId="2" applyFont="1" applyFill="1" applyAlignment="1">
      <alignment horizontal="center" vertical="center"/>
    </xf>
    <xf numFmtId="0" fontId="38" fillId="0" borderId="31" xfId="4" applyFont="1" applyBorder="1" applyAlignment="1">
      <alignment horizontal="center" vertical="center" wrapText="1"/>
    </xf>
    <xf numFmtId="0" fontId="38" fillId="0" borderId="12" xfId="4" applyFont="1" applyBorder="1" applyAlignment="1">
      <alignment horizontal="center" vertical="center" wrapText="1"/>
    </xf>
    <xf numFmtId="0" fontId="38" fillId="0" borderId="61" xfId="4" applyFont="1" applyBorder="1" applyAlignment="1">
      <alignment horizontal="center" vertical="center" textRotation="90" wrapText="1"/>
    </xf>
    <xf numFmtId="0" fontId="38" fillId="0" borderId="62" xfId="4" applyFont="1" applyBorder="1" applyAlignment="1">
      <alignment horizontal="center" vertical="center" textRotation="90" wrapText="1"/>
    </xf>
    <xf numFmtId="14" fontId="60" fillId="9" borderId="72" xfId="2" applyNumberFormat="1" applyFont="1" applyFill="1" applyBorder="1" applyAlignment="1">
      <alignment horizontal="center" vertical="center" wrapText="1"/>
    </xf>
    <xf numFmtId="14" fontId="60" fillId="9" borderId="73" xfId="2" applyNumberFormat="1" applyFont="1" applyFill="1" applyBorder="1" applyAlignment="1">
      <alignment horizontal="center" vertical="center" wrapText="1"/>
    </xf>
    <xf numFmtId="0" fontId="32" fillId="0" borderId="40"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4" xfId="0" applyFont="1" applyBorder="1" applyAlignment="1">
      <alignment horizontal="center" vertical="center" wrapText="1"/>
    </xf>
    <xf numFmtId="0" fontId="60" fillId="9" borderId="4"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74" xfId="0" applyFont="1" applyBorder="1" applyAlignment="1">
      <alignment horizontal="center" vertical="center" wrapText="1"/>
    </xf>
    <xf numFmtId="0" fontId="60" fillId="0" borderId="3" xfId="0" applyFont="1" applyBorder="1" applyAlignment="1">
      <alignment horizontal="center" vertical="center"/>
    </xf>
    <xf numFmtId="0" fontId="60" fillId="0" borderId="74" xfId="0" applyFont="1" applyBorder="1" applyAlignment="1">
      <alignment horizontal="center" vertical="center"/>
    </xf>
    <xf numFmtId="0" fontId="28" fillId="0" borderId="3" xfId="0" quotePrefix="1" applyFont="1" applyBorder="1" applyAlignment="1">
      <alignment horizontal="center" vertical="center" wrapText="1"/>
    </xf>
    <xf numFmtId="0" fontId="28" fillId="16" borderId="3"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2" fillId="0" borderId="3" xfId="0" applyFont="1" applyBorder="1" applyAlignment="1">
      <alignment horizontal="center" wrapText="1"/>
    </xf>
    <xf numFmtId="0" fontId="24" fillId="0" borderId="2" xfId="4" applyFont="1" applyAlignment="1">
      <alignment horizontal="center" vertical="center" textRotation="90" wrapText="1"/>
    </xf>
  </cellXfs>
  <cellStyles count="7">
    <cellStyle name="Normal" xfId="0" builtinId="0"/>
    <cellStyle name="Normal 2" xfId="4" xr:uid="{00000000-0005-0000-0000-000001000000}"/>
    <cellStyle name="Normal 2 2 2" xfId="2" xr:uid="{00000000-0005-0000-0000-000002000000}"/>
    <cellStyle name="Normal 3" xfId="1" xr:uid="{00000000-0005-0000-0000-000003000000}"/>
    <cellStyle name="Normal 5" xfId="5" xr:uid="{00000000-0005-0000-0000-000004000000}"/>
    <cellStyle name="Porcentaje" xfId="3" builtinId="5"/>
    <cellStyle name="Porcentaje 2" xfId="6" xr:uid="{00000000-0005-0000-0000-000006000000}"/>
  </cellStyles>
  <dxfs count="144">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43"/>
      <tableStyleElement type="firstRowStripe" dxfId="142"/>
      <tableStyleElement type="secondRowStripe" dxfId="141"/>
    </tableStyle>
  </tableStyles>
  <colors>
    <mruColors>
      <color rgb="FFFFFFCC"/>
      <color rgb="FF99FF33"/>
      <color rgb="FF33CC33"/>
      <color rgb="FFFFFF99"/>
      <color rgb="FF009900"/>
      <color rgb="FFFFFFFF"/>
      <color rgb="FFFF99FF"/>
      <color rgb="FFFF00FF"/>
      <color rgb="FF99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123825</xdr:rowOff>
    </xdr:from>
    <xdr:ext cx="1085850" cy="883284"/>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123825"/>
          <a:ext cx="1085850" cy="88328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6</xdr:row>
      <xdr:rowOff>1381125</xdr:rowOff>
    </xdr:from>
    <xdr:to>
      <xdr:col>2</xdr:col>
      <xdr:colOff>3048000</xdr:colOff>
      <xdr:row>9</xdr:row>
      <xdr:rowOff>841375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2524125"/>
          <a:ext cx="4810125" cy="3746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TRIZ%20RIESGOS%20GESTION%202025%20TIC%2029%20julio%20%2031%20de%20julio%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bastian\Downloads\DOCUMENTOS%20%20BOMBEROS\contextos%20elaborados\FINALES\MAPAS%20RIESGOS%20GESTION%20-FISCAL-%20CORRUPCI&#211;N\TIC%20Y%20COMUNICACIONES\MATRIZ%20RIESGOS%20GESTION%202025%20TIC%2029%20julio%20%2031%20de%20jul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RIESGOS"/>
      <sheetName val="MATRIZ RIESGOS SISTEMAS "/>
      <sheetName val="FORMULAS "/>
      <sheetName val="Opciones Tratamiento"/>
      <sheetName val="Hoja1"/>
    </sheetNames>
    <sheetDataSet>
      <sheetData sheetId="0"/>
      <sheetData sheetId="1"/>
      <sheetData sheetId="2">
        <row r="60">
          <cell r="G60" t="str">
            <v>Impacto</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16"/>
  <sheetViews>
    <sheetView view="pageBreakPreview" zoomScale="130" zoomScaleNormal="100" zoomScaleSheetLayoutView="130" workbookViewId="0">
      <selection activeCell="I1" sqref="I1"/>
    </sheetView>
  </sheetViews>
  <sheetFormatPr defaultColWidth="12.5" defaultRowHeight="15" customHeight="1"/>
  <cols>
    <col min="1" max="1" width="2.875" style="29" customWidth="1"/>
    <col min="2" max="2" width="20.375" style="29" customWidth="1"/>
    <col min="3" max="3" width="41.125" style="29" customWidth="1"/>
    <col min="4" max="4" width="23.375" style="29" customWidth="1"/>
    <col min="5" max="6" width="4.875" style="29" customWidth="1"/>
    <col min="7" max="7" width="31.125" style="29" customWidth="1"/>
    <col min="8" max="8" width="46.625" style="29" customWidth="1"/>
    <col min="9" max="9" width="61.125" style="29" customWidth="1"/>
    <col min="10" max="10" width="44.125" style="29" customWidth="1"/>
    <col min="11" max="17" width="9.375" style="29" customWidth="1"/>
    <col min="18" max="18" width="25" style="29" customWidth="1"/>
    <col min="19" max="30" width="9.375" style="29" customWidth="1"/>
    <col min="31" max="16384" width="12.5" style="29"/>
  </cols>
  <sheetData>
    <row r="1" spans="1:30" ht="23.25" customHeight="1">
      <c r="A1" s="129"/>
      <c r="B1" s="126"/>
      <c r="C1" s="128" t="s">
        <v>0</v>
      </c>
      <c r="D1" s="127"/>
      <c r="E1" s="127"/>
      <c r="F1" s="127"/>
      <c r="G1" s="127"/>
      <c r="H1" s="126"/>
      <c r="I1" s="162" t="s">
        <v>1</v>
      </c>
    </row>
    <row r="2" spans="1:30" ht="20.25" customHeight="1">
      <c r="A2" s="121"/>
      <c r="B2" s="120"/>
      <c r="C2" s="125"/>
      <c r="D2" s="124" t="s">
        <v>2</v>
      </c>
      <c r="E2" s="123"/>
      <c r="F2" s="123"/>
      <c r="G2" s="123"/>
      <c r="H2" s="122"/>
      <c r="I2" s="116" t="s">
        <v>3</v>
      </c>
    </row>
    <row r="3" spans="1:30" ht="21.75" customHeight="1">
      <c r="A3" s="121"/>
      <c r="B3" s="120"/>
      <c r="C3" s="119" t="s">
        <v>4</v>
      </c>
      <c r="D3" s="118"/>
      <c r="E3" s="118"/>
      <c r="F3" s="118"/>
      <c r="G3" s="118"/>
      <c r="H3" s="117"/>
      <c r="I3" s="116" t="s">
        <v>5</v>
      </c>
    </row>
    <row r="4" spans="1:30" ht="20.25" customHeight="1" thickBot="1">
      <c r="A4" s="115"/>
      <c r="B4" s="111"/>
      <c r="C4" s="114"/>
      <c r="D4" s="113" t="s">
        <v>6</v>
      </c>
      <c r="E4" s="112"/>
      <c r="F4" s="112"/>
      <c r="G4" s="112"/>
      <c r="H4" s="111"/>
      <c r="I4" s="110" t="s">
        <v>7</v>
      </c>
    </row>
    <row r="5" spans="1:30" ht="7.5" customHeight="1" thickBot="1"/>
    <row r="6" spans="1:30" ht="91.5" customHeight="1" thickBot="1">
      <c r="A6" s="109"/>
      <c r="B6" s="302" t="s">
        <v>8</v>
      </c>
      <c r="C6" s="303"/>
      <c r="D6" s="303"/>
      <c r="E6" s="303"/>
      <c r="F6" s="303"/>
      <c r="G6" s="303"/>
      <c r="H6" s="303"/>
      <c r="I6" s="304"/>
      <c r="J6" s="30"/>
      <c r="K6" s="30"/>
      <c r="L6" s="30"/>
      <c r="M6" s="30"/>
      <c r="N6" s="30"/>
      <c r="O6" s="30"/>
      <c r="P6" s="30"/>
      <c r="Q6" s="30"/>
      <c r="R6" s="30"/>
      <c r="S6" s="30"/>
      <c r="T6" s="30"/>
      <c r="U6" s="30"/>
      <c r="V6" s="30"/>
      <c r="W6" s="30"/>
      <c r="X6" s="30"/>
      <c r="Y6" s="30"/>
      <c r="Z6" s="30"/>
      <c r="AA6" s="30"/>
      <c r="AB6" s="30"/>
      <c r="AC6" s="30"/>
      <c r="AD6" s="30"/>
    </row>
    <row r="7" spans="1:30" ht="30.75" customHeight="1">
      <c r="A7" s="105"/>
      <c r="B7" s="305" t="s">
        <v>9</v>
      </c>
      <c r="C7" s="306"/>
      <c r="D7" s="307" t="s">
        <v>10</v>
      </c>
      <c r="E7" s="307"/>
      <c r="F7" s="307"/>
      <c r="G7" s="307"/>
      <c r="H7" s="307"/>
      <c r="I7" s="308"/>
      <c r="J7" s="30"/>
      <c r="K7" s="30"/>
      <c r="L7" s="30"/>
      <c r="M7" s="30"/>
      <c r="N7" s="30"/>
      <c r="O7" s="30"/>
      <c r="P7" s="30"/>
      <c r="Q7" s="30"/>
      <c r="R7" s="30"/>
      <c r="S7" s="30"/>
      <c r="T7" s="30"/>
      <c r="U7" s="30"/>
      <c r="V7" s="30"/>
      <c r="W7" s="30"/>
      <c r="X7" s="30"/>
      <c r="Y7" s="30"/>
      <c r="Z7" s="30"/>
      <c r="AA7" s="30"/>
      <c r="AB7" s="30"/>
      <c r="AC7" s="30"/>
      <c r="AD7" s="30"/>
    </row>
    <row r="8" spans="1:30" ht="26.25" customHeight="1">
      <c r="A8" s="105"/>
      <c r="B8" s="309" t="s">
        <v>11</v>
      </c>
      <c r="C8" s="299"/>
      <c r="D8" s="310" t="s">
        <v>12</v>
      </c>
      <c r="E8" s="311"/>
      <c r="F8" s="311"/>
      <c r="G8" s="311"/>
      <c r="H8" s="311"/>
      <c r="I8" s="312"/>
      <c r="J8" s="30"/>
      <c r="K8" s="30"/>
      <c r="L8" s="30"/>
      <c r="M8" s="30"/>
      <c r="N8" s="30"/>
      <c r="O8" s="30"/>
      <c r="P8" s="30"/>
      <c r="Q8" s="30"/>
      <c r="R8" s="30"/>
      <c r="S8" s="30"/>
      <c r="T8" s="30"/>
      <c r="U8" s="30"/>
      <c r="V8" s="30"/>
      <c r="W8" s="30"/>
      <c r="X8" s="30"/>
      <c r="Y8" s="30"/>
      <c r="Z8" s="30"/>
      <c r="AA8" s="30"/>
      <c r="AB8" s="30"/>
      <c r="AC8" s="30"/>
      <c r="AD8" s="30"/>
    </row>
    <row r="9" spans="1:30" ht="96" customHeight="1">
      <c r="A9" s="105"/>
      <c r="B9" s="298" t="s">
        <v>13</v>
      </c>
      <c r="C9" s="299"/>
      <c r="D9" s="300" t="s">
        <v>14</v>
      </c>
      <c r="E9" s="300"/>
      <c r="F9" s="300"/>
      <c r="G9" s="300"/>
      <c r="H9" s="300"/>
      <c r="I9" s="301"/>
      <c r="J9" s="30"/>
      <c r="K9" s="30"/>
      <c r="L9" s="30"/>
      <c r="M9" s="30"/>
      <c r="N9" s="30"/>
      <c r="O9" s="30"/>
      <c r="P9" s="30"/>
      <c r="Q9" s="30"/>
      <c r="R9" s="30"/>
      <c r="S9" s="30"/>
      <c r="T9" s="30"/>
      <c r="U9" s="30"/>
      <c r="V9" s="30"/>
      <c r="W9" s="30"/>
      <c r="X9" s="30"/>
      <c r="Y9" s="30"/>
      <c r="Z9" s="30"/>
      <c r="AA9" s="30"/>
      <c r="AB9" s="30"/>
      <c r="AC9" s="30"/>
      <c r="AD9" s="30"/>
    </row>
    <row r="10" spans="1:30" ht="39.75" customHeight="1">
      <c r="A10" s="105"/>
      <c r="B10" s="293" t="s">
        <v>15</v>
      </c>
      <c r="C10" s="294"/>
      <c r="D10" s="295" t="s">
        <v>16</v>
      </c>
      <c r="E10" s="296"/>
      <c r="F10" s="296"/>
      <c r="G10" s="296"/>
      <c r="H10" s="296"/>
      <c r="I10" s="297"/>
      <c r="J10" s="30"/>
      <c r="K10" s="30"/>
      <c r="L10" s="30"/>
      <c r="M10" s="30"/>
      <c r="N10" s="30"/>
      <c r="O10" s="30"/>
      <c r="P10" s="30"/>
      <c r="Q10" s="30"/>
      <c r="R10" s="30"/>
      <c r="S10" s="30"/>
      <c r="T10" s="30"/>
      <c r="U10" s="30"/>
      <c r="V10" s="30"/>
      <c r="W10" s="30"/>
      <c r="X10" s="30"/>
      <c r="Y10" s="30"/>
      <c r="Z10" s="30"/>
      <c r="AA10" s="30"/>
      <c r="AB10" s="30"/>
      <c r="AC10" s="30"/>
      <c r="AD10" s="30"/>
    </row>
    <row r="11" spans="1:30" ht="39.75" customHeight="1">
      <c r="A11" s="105"/>
      <c r="B11" s="317" t="s">
        <v>17</v>
      </c>
      <c r="C11" s="318"/>
      <c r="D11" s="321" t="s">
        <v>18</v>
      </c>
      <c r="E11" s="322"/>
      <c r="F11" s="322"/>
      <c r="G11" s="322"/>
      <c r="H11" s="322"/>
      <c r="I11" s="323"/>
      <c r="J11" s="30"/>
      <c r="K11" s="30"/>
      <c r="L11" s="30"/>
      <c r="M11" s="30"/>
      <c r="N11" s="30"/>
      <c r="O11" s="30"/>
      <c r="P11" s="30"/>
      <c r="Q11" s="30"/>
      <c r="R11" s="30"/>
      <c r="S11" s="30"/>
      <c r="T11" s="30"/>
      <c r="U11" s="30"/>
      <c r="V11" s="30"/>
      <c r="W11" s="30"/>
      <c r="X11" s="30"/>
      <c r="Y11" s="30"/>
      <c r="Z11" s="30"/>
      <c r="AA11" s="30"/>
      <c r="AB11" s="30"/>
      <c r="AC11" s="30"/>
      <c r="AD11" s="30"/>
    </row>
    <row r="12" spans="1:30" ht="14.25">
      <c r="A12" s="105"/>
      <c r="B12" s="319"/>
      <c r="C12" s="320"/>
      <c r="D12" s="108" t="s">
        <v>19</v>
      </c>
      <c r="E12" s="107"/>
      <c r="F12" s="107"/>
      <c r="G12" s="107"/>
      <c r="H12" s="107"/>
      <c r="I12" s="106"/>
      <c r="J12" s="30"/>
      <c r="K12" s="30"/>
      <c r="L12" s="30"/>
      <c r="M12" s="30"/>
      <c r="N12" s="30"/>
      <c r="O12" s="30"/>
      <c r="P12" s="30"/>
      <c r="Q12" s="30"/>
      <c r="R12" s="30"/>
      <c r="S12" s="30"/>
      <c r="T12" s="30"/>
      <c r="U12" s="30"/>
      <c r="V12" s="30"/>
      <c r="W12" s="30"/>
      <c r="X12" s="30"/>
      <c r="Y12" s="30"/>
      <c r="Z12" s="30"/>
      <c r="AA12" s="30"/>
      <c r="AB12" s="30"/>
      <c r="AC12" s="30"/>
      <c r="AD12" s="30"/>
    </row>
    <row r="13" spans="1:30" ht="14.25">
      <c r="A13" s="105"/>
      <c r="B13" s="319"/>
      <c r="C13" s="320"/>
      <c r="D13" s="108" t="s">
        <v>20</v>
      </c>
      <c r="E13" s="107"/>
      <c r="F13" s="107"/>
      <c r="G13" s="107"/>
      <c r="H13" s="107"/>
      <c r="I13" s="106"/>
      <c r="J13" s="30"/>
      <c r="K13" s="30"/>
      <c r="L13" s="30"/>
      <c r="M13" s="30"/>
      <c r="N13" s="30"/>
      <c r="O13" s="30"/>
      <c r="P13" s="30"/>
      <c r="Q13" s="30"/>
      <c r="R13" s="30"/>
      <c r="S13" s="30"/>
      <c r="T13" s="30"/>
      <c r="U13" s="30"/>
      <c r="V13" s="30"/>
      <c r="W13" s="30"/>
      <c r="X13" s="30"/>
      <c r="Y13" s="30"/>
      <c r="Z13" s="30"/>
      <c r="AA13" s="30"/>
      <c r="AB13" s="30"/>
      <c r="AC13" s="30"/>
      <c r="AD13" s="30"/>
    </row>
    <row r="14" spans="1:30" ht="33" customHeight="1">
      <c r="A14" s="105"/>
      <c r="B14" s="319"/>
      <c r="C14" s="320"/>
      <c r="D14" s="321" t="s">
        <v>21</v>
      </c>
      <c r="E14" s="322"/>
      <c r="F14" s="322"/>
      <c r="G14" s="322"/>
      <c r="H14" s="322"/>
      <c r="I14" s="323"/>
      <c r="J14" s="30"/>
      <c r="K14" s="30"/>
      <c r="L14" s="30"/>
      <c r="M14" s="30"/>
      <c r="N14" s="30"/>
      <c r="O14" s="30"/>
      <c r="P14" s="30"/>
      <c r="Q14" s="30"/>
      <c r="R14" s="30"/>
      <c r="S14" s="30"/>
      <c r="T14" s="30"/>
      <c r="U14" s="30"/>
      <c r="V14" s="30"/>
      <c r="W14" s="30"/>
      <c r="X14" s="30"/>
      <c r="Y14" s="30"/>
      <c r="Z14" s="30"/>
      <c r="AA14" s="30"/>
      <c r="AB14" s="30"/>
      <c r="AC14" s="30"/>
      <c r="AD14" s="30"/>
    </row>
    <row r="15" spans="1:30" ht="33" customHeight="1">
      <c r="A15" s="105"/>
      <c r="B15" s="319"/>
      <c r="C15" s="320"/>
      <c r="D15" s="324" t="s">
        <v>22</v>
      </c>
      <c r="E15" s="325"/>
      <c r="F15" s="325"/>
      <c r="G15" s="325"/>
      <c r="H15" s="325"/>
      <c r="I15" s="326"/>
      <c r="J15" s="30"/>
      <c r="K15" s="30"/>
      <c r="L15" s="30"/>
      <c r="M15" s="30"/>
      <c r="N15" s="30"/>
      <c r="O15" s="30"/>
      <c r="P15" s="30"/>
      <c r="Q15" s="30"/>
      <c r="R15" s="30"/>
      <c r="S15" s="30"/>
      <c r="T15" s="30"/>
      <c r="U15" s="30"/>
      <c r="V15" s="30"/>
      <c r="W15" s="30"/>
      <c r="X15" s="30"/>
      <c r="Y15" s="30"/>
      <c r="Z15" s="30"/>
      <c r="AA15" s="30"/>
      <c r="AB15" s="30"/>
      <c r="AC15" s="30"/>
      <c r="AD15" s="30"/>
    </row>
    <row r="16" spans="1:30" ht="33" customHeight="1" thickBot="1">
      <c r="A16" s="105"/>
      <c r="B16" s="319"/>
      <c r="C16" s="320"/>
      <c r="D16" s="324" t="s">
        <v>23</v>
      </c>
      <c r="E16" s="325"/>
      <c r="F16" s="325"/>
      <c r="G16" s="325"/>
      <c r="H16" s="325"/>
      <c r="I16" s="326"/>
      <c r="J16" s="30"/>
      <c r="K16" s="30"/>
      <c r="L16" s="30"/>
      <c r="M16" s="30"/>
      <c r="N16" s="30"/>
      <c r="O16" s="30"/>
      <c r="P16" s="30"/>
      <c r="Q16" s="30"/>
      <c r="R16" s="30"/>
      <c r="S16" s="30"/>
      <c r="T16" s="30"/>
      <c r="U16" s="30"/>
      <c r="V16" s="30"/>
      <c r="W16" s="30"/>
      <c r="X16" s="30"/>
      <c r="Y16" s="30"/>
      <c r="Z16" s="30"/>
      <c r="AA16" s="30"/>
      <c r="AB16" s="30"/>
      <c r="AC16" s="30"/>
      <c r="AD16" s="30"/>
    </row>
    <row r="17" spans="1:30" ht="41.25" customHeight="1">
      <c r="A17" s="104"/>
      <c r="B17" s="103" t="s">
        <v>24</v>
      </c>
      <c r="C17" s="102"/>
      <c r="D17" s="101" t="s">
        <v>25</v>
      </c>
      <c r="E17" s="100"/>
      <c r="F17" s="99"/>
      <c r="G17" s="98" t="s">
        <v>26</v>
      </c>
      <c r="H17" s="97" t="s">
        <v>27</v>
      </c>
      <c r="I17" s="96" t="s">
        <v>28</v>
      </c>
      <c r="J17" s="30"/>
      <c r="K17" s="337"/>
      <c r="L17" s="337"/>
      <c r="M17" s="337"/>
      <c r="N17" s="337"/>
      <c r="O17" s="337"/>
      <c r="P17" s="337"/>
      <c r="Q17" s="337"/>
      <c r="R17" s="337"/>
      <c r="S17" s="30"/>
      <c r="T17" s="30"/>
      <c r="U17" s="30"/>
      <c r="V17" s="30"/>
      <c r="W17" s="30"/>
      <c r="X17" s="30"/>
      <c r="Y17" s="30"/>
      <c r="Z17" s="30"/>
      <c r="AA17" s="30"/>
      <c r="AB17" s="30"/>
      <c r="AC17" s="30"/>
      <c r="AD17" s="30"/>
    </row>
    <row r="18" spans="1:30" ht="17.25" customHeight="1" thickBot="1">
      <c r="A18" s="95"/>
      <c r="B18" s="94" t="s">
        <v>29</v>
      </c>
      <c r="C18" s="93"/>
      <c r="D18" s="92" t="s">
        <v>30</v>
      </c>
      <c r="E18" s="91" t="s">
        <v>31</v>
      </c>
      <c r="F18" s="90" t="s">
        <v>32</v>
      </c>
      <c r="G18" s="89"/>
      <c r="H18" s="88"/>
      <c r="I18" s="87"/>
      <c r="J18" s="30"/>
      <c r="K18" s="337"/>
      <c r="L18" s="337"/>
      <c r="M18" s="337"/>
      <c r="N18" s="337"/>
      <c r="O18" s="337"/>
      <c r="P18" s="337"/>
      <c r="Q18" s="337"/>
      <c r="R18" s="337"/>
      <c r="S18" s="30"/>
      <c r="T18" s="30"/>
      <c r="U18" s="30"/>
      <c r="V18" s="30"/>
      <c r="W18" s="30"/>
      <c r="X18" s="30"/>
      <c r="Y18" s="30"/>
      <c r="Z18" s="30"/>
      <c r="AA18" s="30"/>
      <c r="AB18" s="30"/>
      <c r="AC18" s="30"/>
      <c r="AD18" s="30"/>
    </row>
    <row r="19" spans="1:30" ht="159.75" customHeight="1">
      <c r="A19" s="349" t="s">
        <v>33</v>
      </c>
      <c r="B19" s="352" t="s">
        <v>34</v>
      </c>
      <c r="C19" s="86" t="s">
        <v>35</v>
      </c>
      <c r="D19" s="59" t="s">
        <v>36</v>
      </c>
      <c r="E19" s="59"/>
      <c r="F19" s="59"/>
      <c r="G19" s="85"/>
      <c r="H19" s="84" t="s">
        <v>37</v>
      </c>
      <c r="I19" s="83" t="s">
        <v>38</v>
      </c>
      <c r="J19" s="30"/>
      <c r="K19" s="337"/>
      <c r="L19" s="337"/>
      <c r="M19" s="337"/>
      <c r="N19" s="337"/>
      <c r="O19" s="337"/>
      <c r="P19" s="337"/>
      <c r="Q19" s="337"/>
      <c r="R19" s="337"/>
      <c r="S19" s="30"/>
      <c r="T19" s="30"/>
      <c r="U19" s="30"/>
      <c r="V19" s="30"/>
      <c r="W19" s="30"/>
      <c r="X19" s="30"/>
      <c r="Y19" s="30"/>
      <c r="Z19" s="30"/>
      <c r="AA19" s="30"/>
      <c r="AB19" s="30"/>
      <c r="AC19" s="30"/>
      <c r="AD19" s="30"/>
    </row>
    <row r="20" spans="1:30" ht="78" customHeight="1">
      <c r="A20" s="350"/>
      <c r="B20" s="353"/>
      <c r="C20" s="75" t="s">
        <v>39</v>
      </c>
      <c r="D20" s="42" t="s">
        <v>40</v>
      </c>
      <c r="E20" s="70" t="s">
        <v>40</v>
      </c>
      <c r="F20" s="42"/>
      <c r="G20" s="49" t="s">
        <v>41</v>
      </c>
      <c r="H20" s="40"/>
      <c r="I20" s="39"/>
      <c r="J20" s="30"/>
      <c r="K20" s="337"/>
      <c r="L20" s="337"/>
      <c r="M20" s="337"/>
      <c r="N20" s="337"/>
      <c r="O20" s="337"/>
      <c r="P20" s="337"/>
      <c r="Q20" s="337"/>
      <c r="R20" s="337"/>
      <c r="S20" s="30"/>
      <c r="T20" s="30"/>
      <c r="U20" s="30"/>
      <c r="V20" s="30"/>
      <c r="W20" s="30"/>
      <c r="X20" s="30"/>
      <c r="Y20" s="30"/>
      <c r="Z20" s="30"/>
      <c r="AA20" s="30"/>
      <c r="AB20" s="30"/>
      <c r="AC20" s="30"/>
      <c r="AD20" s="30"/>
    </row>
    <row r="21" spans="1:30" ht="15" customHeight="1">
      <c r="A21" s="350"/>
      <c r="B21" s="353"/>
      <c r="C21" s="64" t="s">
        <v>42</v>
      </c>
      <c r="D21" s="354"/>
      <c r="E21" s="356"/>
      <c r="F21" s="356"/>
      <c r="G21" s="331"/>
      <c r="H21" s="338"/>
      <c r="I21" s="339"/>
      <c r="J21" s="30"/>
      <c r="K21" s="337"/>
      <c r="L21" s="337"/>
      <c r="M21" s="337"/>
      <c r="N21" s="337"/>
      <c r="O21" s="337"/>
      <c r="P21" s="337"/>
      <c r="Q21" s="337"/>
      <c r="R21" s="337"/>
      <c r="S21" s="30"/>
      <c r="T21" s="30"/>
      <c r="U21" s="30"/>
      <c r="V21" s="30"/>
      <c r="W21" s="30"/>
      <c r="X21" s="30"/>
      <c r="Y21" s="30"/>
      <c r="Z21" s="30"/>
      <c r="AA21" s="30"/>
      <c r="AB21" s="30"/>
      <c r="AC21" s="30"/>
      <c r="AD21" s="30"/>
    </row>
    <row r="22" spans="1:30" ht="15" customHeight="1">
      <c r="A22" s="350"/>
      <c r="B22" s="353"/>
      <c r="C22" s="82"/>
      <c r="D22" s="355"/>
      <c r="E22" s="356"/>
      <c r="F22" s="356"/>
      <c r="G22" s="331"/>
      <c r="H22" s="338"/>
      <c r="I22" s="339"/>
      <c r="J22" s="30"/>
      <c r="K22" s="337"/>
      <c r="L22" s="337"/>
      <c r="M22" s="337"/>
      <c r="N22" s="337"/>
      <c r="O22" s="337"/>
      <c r="P22" s="337"/>
      <c r="Q22" s="337"/>
      <c r="R22" s="337"/>
      <c r="S22" s="30"/>
      <c r="T22" s="30"/>
      <c r="U22" s="30"/>
      <c r="V22" s="30"/>
      <c r="W22" s="30"/>
      <c r="X22" s="30"/>
      <c r="Y22" s="30"/>
      <c r="Z22" s="30"/>
      <c r="AA22" s="30"/>
      <c r="AB22" s="30"/>
      <c r="AC22" s="30"/>
      <c r="AD22" s="30"/>
    </row>
    <row r="23" spans="1:30" ht="104.25" customHeight="1">
      <c r="A23" s="350"/>
      <c r="B23" s="332" t="s">
        <v>43</v>
      </c>
      <c r="C23" s="38" t="s">
        <v>44</v>
      </c>
      <c r="D23" s="42" t="s">
        <v>45</v>
      </c>
      <c r="E23" s="42"/>
      <c r="F23" s="42"/>
      <c r="G23" s="49"/>
      <c r="H23" s="81" t="s">
        <v>46</v>
      </c>
      <c r="I23" s="39"/>
      <c r="J23" s="30"/>
      <c r="K23" s="337"/>
      <c r="L23" s="337"/>
      <c r="M23" s="337"/>
      <c r="N23" s="337"/>
      <c r="O23" s="337"/>
      <c r="P23" s="337"/>
      <c r="Q23" s="337"/>
      <c r="R23" s="337"/>
      <c r="S23" s="30"/>
      <c r="T23" s="30"/>
      <c r="U23" s="30"/>
      <c r="V23" s="30"/>
      <c r="W23" s="30"/>
      <c r="X23" s="30"/>
      <c r="Y23" s="30"/>
      <c r="Z23" s="30"/>
      <c r="AA23" s="30"/>
      <c r="AB23" s="30"/>
      <c r="AC23" s="30"/>
      <c r="AD23" s="30"/>
    </row>
    <row r="24" spans="1:30" ht="106.5" customHeight="1">
      <c r="A24" s="350"/>
      <c r="B24" s="333"/>
      <c r="C24" s="38" t="s">
        <v>47</v>
      </c>
      <c r="D24" s="42" t="s">
        <v>48</v>
      </c>
      <c r="E24" s="42"/>
      <c r="F24" s="42"/>
      <c r="G24" s="73"/>
      <c r="H24" s="80" t="s">
        <v>49</v>
      </c>
      <c r="I24" s="72"/>
      <c r="J24" s="30"/>
      <c r="K24" s="337"/>
      <c r="L24" s="337"/>
      <c r="M24" s="337"/>
      <c r="N24" s="337"/>
      <c r="O24" s="337"/>
      <c r="P24" s="337"/>
      <c r="Q24" s="337"/>
      <c r="R24" s="337"/>
      <c r="S24" s="30"/>
      <c r="T24" s="30"/>
      <c r="U24" s="30"/>
      <c r="V24" s="30"/>
      <c r="W24" s="30"/>
      <c r="X24" s="30"/>
      <c r="Y24" s="30"/>
      <c r="Z24" s="30"/>
      <c r="AA24" s="30"/>
      <c r="AB24" s="30"/>
      <c r="AC24" s="30"/>
      <c r="AD24" s="30"/>
    </row>
    <row r="25" spans="1:30" ht="65.25" customHeight="1">
      <c r="A25" s="350"/>
      <c r="B25" s="333"/>
      <c r="C25" s="38" t="s">
        <v>50</v>
      </c>
      <c r="D25" s="42" t="s">
        <v>51</v>
      </c>
      <c r="E25" s="42"/>
      <c r="F25" s="42"/>
      <c r="G25" s="41"/>
      <c r="H25" s="79" t="s">
        <v>52</v>
      </c>
      <c r="I25" s="43"/>
      <c r="J25" s="30"/>
      <c r="K25" s="337"/>
      <c r="L25" s="337"/>
      <c r="M25" s="337"/>
      <c r="N25" s="337"/>
      <c r="O25" s="337"/>
      <c r="P25" s="337"/>
      <c r="Q25" s="337"/>
      <c r="R25" s="337"/>
      <c r="S25" s="30"/>
      <c r="T25" s="30"/>
      <c r="U25" s="30"/>
      <c r="V25" s="30"/>
      <c r="W25" s="30"/>
      <c r="X25" s="30"/>
      <c r="Y25" s="30"/>
      <c r="Z25" s="30"/>
      <c r="AA25" s="30"/>
      <c r="AB25" s="30"/>
      <c r="AC25" s="30"/>
      <c r="AD25" s="30"/>
    </row>
    <row r="26" spans="1:30" ht="22.5" customHeight="1">
      <c r="A26" s="350"/>
      <c r="B26" s="333"/>
      <c r="C26" s="64" t="s">
        <v>42</v>
      </c>
      <c r="D26" s="78"/>
      <c r="E26" s="334"/>
      <c r="F26" s="334"/>
      <c r="G26" s="331"/>
      <c r="H26" s="338"/>
      <c r="I26" s="339"/>
      <c r="J26" s="30"/>
      <c r="K26" s="337"/>
      <c r="L26" s="337"/>
      <c r="M26" s="337"/>
      <c r="N26" s="337"/>
      <c r="O26" s="337"/>
      <c r="P26" s="337"/>
      <c r="Q26" s="337"/>
      <c r="R26" s="337"/>
      <c r="S26" s="30"/>
      <c r="T26" s="30"/>
      <c r="U26" s="30"/>
      <c r="V26" s="30"/>
      <c r="W26" s="30"/>
      <c r="X26" s="30"/>
      <c r="Y26" s="30"/>
      <c r="Z26" s="30"/>
      <c r="AA26" s="30"/>
      <c r="AB26" s="30"/>
      <c r="AC26" s="30"/>
      <c r="AD26" s="30"/>
    </row>
    <row r="27" spans="1:30" ht="6.75" customHeight="1">
      <c r="A27" s="350"/>
      <c r="B27" s="333"/>
      <c r="C27" s="77"/>
      <c r="D27" s="76"/>
      <c r="E27" s="334"/>
      <c r="F27" s="334"/>
      <c r="G27" s="331"/>
      <c r="H27" s="338"/>
      <c r="I27" s="339"/>
      <c r="J27" s="30"/>
      <c r="K27" s="337"/>
      <c r="L27" s="337"/>
      <c r="M27" s="337"/>
      <c r="N27" s="337"/>
      <c r="O27" s="337"/>
      <c r="P27" s="337"/>
      <c r="Q27" s="337"/>
      <c r="R27" s="337"/>
      <c r="S27" s="30"/>
      <c r="T27" s="30"/>
      <c r="U27" s="30"/>
      <c r="V27" s="30"/>
      <c r="W27" s="30"/>
      <c r="X27" s="30"/>
      <c r="Y27" s="30"/>
      <c r="Z27" s="30"/>
      <c r="AA27" s="30"/>
      <c r="AB27" s="30"/>
      <c r="AC27" s="30"/>
      <c r="AD27" s="30"/>
    </row>
    <row r="28" spans="1:30" ht="62.25" customHeight="1">
      <c r="A28" s="350"/>
      <c r="B28" s="335" t="s">
        <v>53</v>
      </c>
      <c r="C28" s="75" t="s">
        <v>54</v>
      </c>
      <c r="D28" s="42"/>
      <c r="E28" s="74"/>
      <c r="F28" s="42" t="s">
        <v>55</v>
      </c>
      <c r="G28" s="49"/>
      <c r="H28" s="40"/>
      <c r="I28" s="39"/>
      <c r="J28" s="30"/>
      <c r="K28" s="337"/>
      <c r="L28" s="337"/>
      <c r="M28" s="337"/>
      <c r="N28" s="337"/>
      <c r="O28" s="337"/>
      <c r="P28" s="337"/>
      <c r="Q28" s="337"/>
      <c r="R28" s="337"/>
      <c r="S28" s="30"/>
      <c r="T28" s="30"/>
      <c r="U28" s="30"/>
      <c r="V28" s="30"/>
      <c r="W28" s="30"/>
      <c r="X28" s="30"/>
      <c r="Y28" s="30"/>
      <c r="Z28" s="30"/>
      <c r="AA28" s="30"/>
      <c r="AB28" s="30"/>
      <c r="AC28" s="30"/>
      <c r="AD28" s="30"/>
    </row>
    <row r="29" spans="1:30" ht="65.25" customHeight="1">
      <c r="A29" s="350"/>
      <c r="B29" s="333"/>
      <c r="C29" s="71" t="s">
        <v>56</v>
      </c>
      <c r="D29" s="42"/>
      <c r="E29" s="74"/>
      <c r="F29" s="42" t="s">
        <v>55</v>
      </c>
      <c r="G29" s="73"/>
      <c r="H29" s="52"/>
      <c r="I29" s="72"/>
      <c r="J29" s="30"/>
      <c r="K29" s="337"/>
      <c r="L29" s="337"/>
      <c r="M29" s="337"/>
      <c r="N29" s="337"/>
      <c r="O29" s="337"/>
      <c r="P29" s="337"/>
      <c r="Q29" s="337"/>
      <c r="R29" s="337"/>
      <c r="S29" s="30"/>
      <c r="T29" s="30"/>
      <c r="U29" s="30"/>
      <c r="V29" s="30"/>
      <c r="W29" s="30"/>
      <c r="X29" s="30"/>
      <c r="Y29" s="30"/>
      <c r="Z29" s="30"/>
      <c r="AA29" s="30"/>
      <c r="AB29" s="30"/>
      <c r="AC29" s="30"/>
      <c r="AD29" s="30"/>
    </row>
    <row r="30" spans="1:30" ht="126.75" customHeight="1">
      <c r="A30" s="350"/>
      <c r="B30" s="333"/>
      <c r="C30" s="71" t="s">
        <v>57</v>
      </c>
      <c r="D30" s="42" t="s">
        <v>51</v>
      </c>
      <c r="E30" s="42"/>
      <c r="F30" s="70" t="s">
        <v>58</v>
      </c>
      <c r="G30" s="35" t="s">
        <v>59</v>
      </c>
      <c r="H30" s="54" t="s">
        <v>60</v>
      </c>
      <c r="I30" s="53" t="s">
        <v>61</v>
      </c>
      <c r="J30" s="30"/>
      <c r="K30" s="337"/>
      <c r="L30" s="337"/>
      <c r="M30" s="337"/>
      <c r="N30" s="337"/>
      <c r="O30" s="337"/>
      <c r="P30" s="337"/>
      <c r="Q30" s="337"/>
      <c r="R30" s="337"/>
      <c r="S30" s="30"/>
      <c r="T30" s="30"/>
      <c r="U30" s="30"/>
      <c r="V30" s="30"/>
      <c r="W30" s="30"/>
      <c r="X30" s="30"/>
      <c r="Y30" s="30"/>
      <c r="Z30" s="30"/>
      <c r="AA30" s="30"/>
      <c r="AB30" s="30"/>
      <c r="AC30" s="30"/>
      <c r="AD30" s="30"/>
    </row>
    <row r="31" spans="1:30" ht="18" customHeight="1">
      <c r="A31" s="350"/>
      <c r="B31" s="333"/>
      <c r="C31" s="69" t="s">
        <v>42</v>
      </c>
      <c r="D31" s="68"/>
      <c r="E31" s="356"/>
      <c r="F31" s="356"/>
      <c r="G31" s="331"/>
      <c r="H31" s="338"/>
      <c r="I31" s="339"/>
      <c r="J31" s="30"/>
      <c r="K31" s="337"/>
      <c r="L31" s="337"/>
      <c r="M31" s="337"/>
      <c r="N31" s="337"/>
      <c r="O31" s="337"/>
      <c r="P31" s="337"/>
      <c r="Q31" s="337"/>
      <c r="R31" s="337"/>
      <c r="S31" s="30"/>
      <c r="T31" s="30"/>
      <c r="U31" s="30"/>
      <c r="V31" s="30"/>
      <c r="W31" s="30"/>
      <c r="X31" s="30"/>
      <c r="Y31" s="30"/>
      <c r="Z31" s="30"/>
      <c r="AA31" s="30"/>
      <c r="AB31" s="30"/>
      <c r="AC31" s="30"/>
      <c r="AD31" s="30"/>
    </row>
    <row r="32" spans="1:30" ht="18" customHeight="1">
      <c r="A32" s="350"/>
      <c r="B32" s="333"/>
      <c r="C32" s="67"/>
      <c r="D32" s="66"/>
      <c r="E32" s="356"/>
      <c r="F32" s="356"/>
      <c r="G32" s="331"/>
      <c r="H32" s="338"/>
      <c r="I32" s="339"/>
      <c r="J32" s="30"/>
      <c r="K32" s="337"/>
      <c r="L32" s="337"/>
      <c r="M32" s="337"/>
      <c r="N32" s="337"/>
      <c r="O32" s="337"/>
      <c r="P32" s="337"/>
      <c r="Q32" s="337"/>
      <c r="R32" s="337"/>
      <c r="S32" s="30"/>
      <c r="T32" s="30"/>
      <c r="U32" s="30"/>
      <c r="V32" s="30"/>
      <c r="W32" s="30"/>
      <c r="X32" s="30"/>
      <c r="Y32" s="30"/>
      <c r="Z32" s="30"/>
      <c r="AA32" s="30"/>
      <c r="AB32" s="30"/>
      <c r="AC32" s="30"/>
      <c r="AD32" s="30"/>
    </row>
    <row r="33" spans="1:30" ht="80.25" customHeight="1">
      <c r="A33" s="350"/>
      <c r="B33" s="362" t="s">
        <v>62</v>
      </c>
      <c r="C33" s="65" t="s">
        <v>63</v>
      </c>
      <c r="D33" s="42" t="s">
        <v>64</v>
      </c>
      <c r="E33" s="36"/>
      <c r="F33" s="36"/>
      <c r="G33" s="49" t="s">
        <v>65</v>
      </c>
      <c r="H33" s="52" t="s">
        <v>66</v>
      </c>
      <c r="I33" s="43"/>
      <c r="J33" s="30"/>
      <c r="K33" s="337"/>
      <c r="L33" s="337"/>
      <c r="M33" s="337"/>
      <c r="N33" s="337"/>
      <c r="O33" s="337"/>
      <c r="P33" s="337"/>
      <c r="Q33" s="337"/>
      <c r="R33" s="337"/>
      <c r="S33" s="30"/>
      <c r="T33" s="30"/>
      <c r="U33" s="30"/>
      <c r="V33" s="30"/>
      <c r="W33" s="30"/>
      <c r="X33" s="30"/>
      <c r="Y33" s="30"/>
      <c r="Z33" s="30"/>
      <c r="AA33" s="30"/>
      <c r="AB33" s="30"/>
      <c r="AC33" s="30"/>
      <c r="AD33" s="30"/>
    </row>
    <row r="34" spans="1:30" ht="56.25" customHeight="1">
      <c r="A34" s="350"/>
      <c r="B34" s="333"/>
      <c r="C34" s="38" t="s">
        <v>67</v>
      </c>
      <c r="D34" s="36"/>
      <c r="E34" s="36"/>
      <c r="F34" s="42" t="s">
        <v>68</v>
      </c>
      <c r="G34" s="49"/>
      <c r="H34" s="40"/>
      <c r="I34" s="39"/>
      <c r="J34" s="30"/>
      <c r="K34" s="337"/>
      <c r="L34" s="337"/>
      <c r="M34" s="337"/>
      <c r="N34" s="337"/>
      <c r="O34" s="337"/>
      <c r="P34" s="337"/>
      <c r="Q34" s="337"/>
      <c r="R34" s="337"/>
      <c r="S34" s="30"/>
      <c r="T34" s="30"/>
      <c r="U34" s="30"/>
      <c r="V34" s="30"/>
      <c r="W34" s="30"/>
      <c r="X34" s="30"/>
      <c r="Y34" s="30"/>
      <c r="Z34" s="30"/>
      <c r="AA34" s="30"/>
      <c r="AB34" s="30"/>
      <c r="AC34" s="30"/>
      <c r="AD34" s="30"/>
    </row>
    <row r="35" spans="1:30" ht="131.25" customHeight="1">
      <c r="A35" s="350"/>
      <c r="B35" s="333"/>
      <c r="C35" s="38" t="s">
        <v>69</v>
      </c>
      <c r="D35" s="42" t="s">
        <v>70</v>
      </c>
      <c r="E35" s="36"/>
      <c r="F35" s="36"/>
      <c r="G35" s="49"/>
      <c r="H35" s="52" t="s">
        <v>71</v>
      </c>
      <c r="I35" s="53" t="s">
        <v>72</v>
      </c>
      <c r="J35" s="62"/>
      <c r="K35" s="337"/>
      <c r="L35" s="337"/>
      <c r="M35" s="337"/>
      <c r="N35" s="337"/>
      <c r="O35" s="337"/>
      <c r="P35" s="337"/>
      <c r="Q35" s="337"/>
      <c r="R35" s="337"/>
      <c r="S35" s="30"/>
      <c r="T35" s="30"/>
      <c r="U35" s="30"/>
      <c r="V35" s="30"/>
      <c r="W35" s="30"/>
      <c r="X35" s="30"/>
      <c r="Y35" s="30"/>
      <c r="Z35" s="30"/>
      <c r="AA35" s="30"/>
      <c r="AB35" s="30"/>
      <c r="AC35" s="30"/>
      <c r="AD35" s="30"/>
    </row>
    <row r="36" spans="1:30" ht="20.25" customHeight="1">
      <c r="A36" s="350"/>
      <c r="B36" s="333"/>
      <c r="C36" s="64" t="s">
        <v>42</v>
      </c>
      <c r="D36" s="327"/>
      <c r="E36" s="327"/>
      <c r="F36" s="327"/>
      <c r="G36" s="363"/>
      <c r="H36" s="344"/>
      <c r="I36" s="340"/>
      <c r="J36" s="30"/>
      <c r="K36" s="337"/>
      <c r="L36" s="337"/>
      <c r="M36" s="337"/>
      <c r="N36" s="337"/>
      <c r="O36" s="337"/>
      <c r="P36" s="337"/>
      <c r="Q36" s="337"/>
      <c r="R36" s="337"/>
      <c r="S36" s="30"/>
      <c r="T36" s="30"/>
      <c r="U36" s="30"/>
      <c r="V36" s="30"/>
      <c r="W36" s="30"/>
      <c r="X36" s="30"/>
      <c r="Y36" s="30"/>
      <c r="Z36" s="30"/>
      <c r="AA36" s="30"/>
      <c r="AB36" s="30"/>
      <c r="AC36" s="30"/>
      <c r="AD36" s="30"/>
    </row>
    <row r="37" spans="1:30" ht="20.25" customHeight="1">
      <c r="A37" s="350"/>
      <c r="B37" s="333"/>
      <c r="C37" s="63"/>
      <c r="D37" s="328"/>
      <c r="E37" s="328"/>
      <c r="F37" s="328"/>
      <c r="G37" s="364"/>
      <c r="H37" s="345"/>
      <c r="I37" s="341"/>
      <c r="J37" s="30"/>
      <c r="K37" s="337"/>
      <c r="L37" s="337"/>
      <c r="M37" s="337"/>
      <c r="N37" s="337"/>
      <c r="O37" s="337"/>
      <c r="P37" s="337"/>
      <c r="Q37" s="337"/>
      <c r="R37" s="337"/>
      <c r="S37" s="30"/>
      <c r="T37" s="30"/>
      <c r="U37" s="30"/>
      <c r="V37" s="30"/>
      <c r="W37" s="30"/>
      <c r="X37" s="30"/>
      <c r="Y37" s="30"/>
      <c r="Z37" s="30"/>
      <c r="AA37" s="30"/>
      <c r="AB37" s="30"/>
      <c r="AC37" s="30"/>
      <c r="AD37" s="30"/>
    </row>
    <row r="38" spans="1:30" ht="78" customHeight="1">
      <c r="A38" s="350"/>
      <c r="B38" s="357" t="s">
        <v>73</v>
      </c>
      <c r="C38" s="38" t="s">
        <v>74</v>
      </c>
      <c r="D38" s="36" t="s">
        <v>40</v>
      </c>
      <c r="E38" s="36"/>
      <c r="F38" s="37" t="s">
        <v>51</v>
      </c>
      <c r="G38" s="49"/>
      <c r="H38" s="40" t="s">
        <v>75</v>
      </c>
      <c r="I38" s="53" t="s">
        <v>76</v>
      </c>
      <c r="J38" s="62"/>
      <c r="K38" s="337"/>
      <c r="L38" s="337"/>
      <c r="M38" s="337"/>
      <c r="N38" s="337"/>
      <c r="O38" s="337"/>
      <c r="P38" s="337"/>
      <c r="Q38" s="337"/>
      <c r="R38" s="337"/>
      <c r="S38" s="30"/>
      <c r="T38" s="30"/>
      <c r="U38" s="30"/>
      <c r="V38" s="30"/>
      <c r="W38" s="30"/>
      <c r="X38" s="30"/>
      <c r="Y38" s="30"/>
      <c r="Z38" s="30"/>
      <c r="AA38" s="30"/>
      <c r="AB38" s="30"/>
      <c r="AC38" s="30"/>
      <c r="AD38" s="30"/>
    </row>
    <row r="39" spans="1:30" ht="72" customHeight="1">
      <c r="A39" s="350"/>
      <c r="B39" s="357"/>
      <c r="C39" s="38" t="s">
        <v>77</v>
      </c>
      <c r="D39" s="36" t="s">
        <v>40</v>
      </c>
      <c r="E39" s="36"/>
      <c r="F39" s="37" t="s">
        <v>51</v>
      </c>
      <c r="G39" s="49" t="s">
        <v>78</v>
      </c>
      <c r="H39" s="44"/>
      <c r="I39" s="43"/>
      <c r="J39" s="30"/>
      <c r="K39" s="337"/>
      <c r="L39" s="337"/>
      <c r="M39" s="337"/>
      <c r="N39" s="337"/>
      <c r="O39" s="337"/>
      <c r="P39" s="337"/>
      <c r="Q39" s="337"/>
      <c r="R39" s="337"/>
      <c r="S39" s="30"/>
      <c r="T39" s="30"/>
      <c r="U39" s="30"/>
      <c r="V39" s="30"/>
      <c r="W39" s="30"/>
      <c r="X39" s="30"/>
      <c r="Y39" s="30"/>
      <c r="Z39" s="30"/>
      <c r="AA39" s="30"/>
      <c r="AB39" s="30"/>
      <c r="AC39" s="30"/>
      <c r="AD39" s="30"/>
    </row>
    <row r="40" spans="1:30" ht="77.25" customHeight="1">
      <c r="A40" s="350"/>
      <c r="B40" s="357"/>
      <c r="C40" s="38" t="s">
        <v>79</v>
      </c>
      <c r="D40" s="36"/>
      <c r="E40" s="36"/>
      <c r="F40" s="42" t="s">
        <v>70</v>
      </c>
      <c r="G40" s="41"/>
      <c r="H40" s="44"/>
      <c r="I40" s="43"/>
      <c r="J40" s="30"/>
      <c r="K40" s="337"/>
      <c r="L40" s="337"/>
      <c r="M40" s="337"/>
      <c r="N40" s="337"/>
      <c r="O40" s="337"/>
      <c r="P40" s="337"/>
      <c r="Q40" s="337"/>
      <c r="R40" s="337"/>
      <c r="S40" s="30"/>
      <c r="T40" s="30"/>
      <c r="U40" s="30"/>
      <c r="V40" s="30"/>
      <c r="W40" s="30"/>
      <c r="X40" s="30"/>
      <c r="Y40" s="30"/>
      <c r="Z40" s="30"/>
      <c r="AA40" s="30"/>
      <c r="AB40" s="30"/>
      <c r="AC40" s="30"/>
      <c r="AD40" s="30"/>
    </row>
    <row r="41" spans="1:30" ht="20.25" customHeight="1">
      <c r="A41" s="350"/>
      <c r="B41" s="358"/>
      <c r="C41" s="32" t="s">
        <v>42</v>
      </c>
      <c r="D41" s="327"/>
      <c r="E41" s="327"/>
      <c r="F41" s="327"/>
      <c r="G41" s="329"/>
      <c r="H41" s="342"/>
      <c r="I41" s="315"/>
      <c r="J41" s="30"/>
      <c r="K41" s="337"/>
      <c r="L41" s="337"/>
      <c r="M41" s="337"/>
      <c r="N41" s="337"/>
      <c r="O41" s="337"/>
      <c r="P41" s="337"/>
      <c r="Q41" s="337"/>
      <c r="R41" s="337"/>
      <c r="S41" s="30"/>
      <c r="T41" s="30"/>
      <c r="U41" s="30"/>
      <c r="V41" s="30"/>
      <c r="W41" s="30"/>
      <c r="X41" s="30"/>
      <c r="Y41" s="30"/>
      <c r="Z41" s="30"/>
      <c r="AA41" s="30"/>
      <c r="AB41" s="30"/>
      <c r="AC41" s="30"/>
      <c r="AD41" s="30"/>
    </row>
    <row r="42" spans="1:30" ht="20.25" customHeight="1">
      <c r="A42" s="350"/>
      <c r="B42" s="61"/>
      <c r="C42" s="45"/>
      <c r="D42" s="328"/>
      <c r="E42" s="328"/>
      <c r="F42" s="328"/>
      <c r="G42" s="330"/>
      <c r="H42" s="343"/>
      <c r="I42" s="316"/>
      <c r="J42" s="30"/>
      <c r="K42" s="337"/>
      <c r="L42" s="337"/>
      <c r="M42" s="337"/>
      <c r="N42" s="337"/>
      <c r="O42" s="337"/>
      <c r="P42" s="337"/>
      <c r="Q42" s="337"/>
      <c r="R42" s="337"/>
      <c r="S42" s="30"/>
      <c r="T42" s="30"/>
      <c r="U42" s="30"/>
      <c r="V42" s="30"/>
      <c r="W42" s="30"/>
      <c r="X42" s="30"/>
      <c r="Y42" s="30"/>
      <c r="Z42" s="30"/>
      <c r="AA42" s="30"/>
      <c r="AB42" s="30"/>
      <c r="AC42" s="30"/>
      <c r="AD42" s="30"/>
    </row>
    <row r="43" spans="1:30" ht="135.75" customHeight="1">
      <c r="A43" s="350"/>
      <c r="B43" s="359" t="s">
        <v>80</v>
      </c>
      <c r="C43" s="38" t="s">
        <v>81</v>
      </c>
      <c r="D43" s="42" t="s">
        <v>70</v>
      </c>
      <c r="E43" s="42"/>
      <c r="F43" s="42"/>
      <c r="G43" s="49" t="s">
        <v>82</v>
      </c>
      <c r="H43" s="52" t="s">
        <v>83</v>
      </c>
      <c r="I43" s="39"/>
      <c r="J43" s="30"/>
      <c r="K43" s="337"/>
      <c r="L43" s="337"/>
      <c r="M43" s="337"/>
      <c r="N43" s="337"/>
      <c r="O43" s="337"/>
      <c r="P43" s="337"/>
      <c r="Q43" s="337"/>
      <c r="R43" s="337"/>
      <c r="S43" s="30"/>
      <c r="T43" s="30"/>
      <c r="U43" s="30"/>
      <c r="V43" s="30"/>
      <c r="W43" s="30"/>
      <c r="X43" s="30"/>
      <c r="Y43" s="30"/>
      <c r="Z43" s="30"/>
      <c r="AA43" s="30"/>
      <c r="AB43" s="30"/>
      <c r="AC43" s="30"/>
      <c r="AD43" s="30"/>
    </row>
    <row r="44" spans="1:30" ht="20.25" customHeight="1">
      <c r="A44" s="350"/>
      <c r="B44" s="359"/>
      <c r="C44" s="32" t="s">
        <v>42</v>
      </c>
      <c r="D44" s="327"/>
      <c r="E44" s="327"/>
      <c r="F44" s="327"/>
      <c r="G44" s="329"/>
      <c r="H44" s="342"/>
      <c r="I44" s="315"/>
      <c r="J44" s="30"/>
      <c r="K44" s="337"/>
      <c r="L44" s="337"/>
      <c r="M44" s="337"/>
      <c r="N44" s="337"/>
      <c r="O44" s="337"/>
      <c r="P44" s="337"/>
      <c r="Q44" s="337"/>
      <c r="R44" s="337"/>
      <c r="S44" s="30"/>
      <c r="T44" s="30"/>
      <c r="U44" s="30"/>
      <c r="V44" s="30"/>
      <c r="W44" s="30"/>
      <c r="X44" s="30"/>
      <c r="Y44" s="30"/>
      <c r="Z44" s="30"/>
      <c r="AA44" s="30"/>
      <c r="AB44" s="30"/>
      <c r="AC44" s="30"/>
      <c r="AD44" s="30"/>
    </row>
    <row r="45" spans="1:30" ht="15" customHeight="1" thickBot="1">
      <c r="A45" s="351"/>
      <c r="B45" s="360"/>
      <c r="C45" s="31"/>
      <c r="D45" s="361"/>
      <c r="E45" s="361"/>
      <c r="F45" s="361"/>
      <c r="G45" s="336"/>
      <c r="H45" s="365"/>
      <c r="I45" s="346"/>
      <c r="J45" s="30"/>
      <c r="K45" s="337"/>
      <c r="L45" s="337"/>
      <c r="M45" s="337"/>
      <c r="N45" s="337"/>
      <c r="O45" s="337"/>
      <c r="P45" s="337"/>
      <c r="Q45" s="337"/>
      <c r="R45" s="337"/>
      <c r="S45" s="30"/>
      <c r="T45" s="30"/>
      <c r="U45" s="30"/>
      <c r="V45" s="30"/>
      <c r="W45" s="30"/>
      <c r="X45" s="30"/>
      <c r="Y45" s="30"/>
      <c r="Z45" s="30"/>
      <c r="AA45" s="30"/>
      <c r="AB45" s="30"/>
      <c r="AC45" s="30"/>
      <c r="AD45" s="30"/>
    </row>
    <row r="46" spans="1:30" ht="132.75" customHeight="1">
      <c r="A46" s="366" t="s">
        <v>84</v>
      </c>
      <c r="B46" s="369" t="s">
        <v>85</v>
      </c>
      <c r="C46" s="60" t="s">
        <v>86</v>
      </c>
      <c r="D46" s="59" t="s">
        <v>64</v>
      </c>
      <c r="E46" s="58"/>
      <c r="F46" s="58"/>
      <c r="G46" s="57" t="s">
        <v>87</v>
      </c>
      <c r="H46" s="56"/>
      <c r="I46" s="55"/>
      <c r="J46" s="30"/>
      <c r="K46" s="337"/>
      <c r="L46" s="337"/>
      <c r="M46" s="337"/>
      <c r="N46" s="337"/>
      <c r="O46" s="337"/>
      <c r="P46" s="337"/>
      <c r="Q46" s="337"/>
      <c r="R46" s="337"/>
      <c r="S46" s="30"/>
      <c r="T46" s="30"/>
      <c r="U46" s="30"/>
      <c r="V46" s="30"/>
      <c r="W46" s="30"/>
      <c r="X46" s="30"/>
      <c r="Y46" s="30"/>
      <c r="Z46" s="30"/>
      <c r="AA46" s="30"/>
      <c r="AB46" s="30"/>
      <c r="AC46" s="30"/>
      <c r="AD46" s="30"/>
    </row>
    <row r="47" spans="1:30" ht="127.5" customHeight="1">
      <c r="A47" s="367"/>
      <c r="B47" s="370"/>
      <c r="C47" s="38" t="s">
        <v>88</v>
      </c>
      <c r="D47" s="42" t="s">
        <v>70</v>
      </c>
      <c r="E47" s="36"/>
      <c r="F47" s="36"/>
      <c r="G47" s="41"/>
      <c r="H47" s="52" t="s">
        <v>89</v>
      </c>
      <c r="I47" s="43"/>
      <c r="J47" s="30"/>
      <c r="K47" s="337"/>
      <c r="L47" s="337"/>
      <c r="M47" s="337"/>
      <c r="N47" s="337"/>
      <c r="O47" s="337"/>
      <c r="P47" s="337"/>
      <c r="Q47" s="337"/>
      <c r="R47" s="337"/>
      <c r="S47" s="30"/>
      <c r="T47" s="30"/>
      <c r="U47" s="30"/>
      <c r="V47" s="30"/>
      <c r="W47" s="30"/>
      <c r="X47" s="30"/>
      <c r="Y47" s="30"/>
      <c r="Z47" s="30"/>
      <c r="AA47" s="30"/>
      <c r="AB47" s="30"/>
      <c r="AC47" s="30"/>
      <c r="AD47" s="30"/>
    </row>
    <row r="48" spans="1:30" ht="188.25" customHeight="1">
      <c r="A48" s="367"/>
      <c r="B48" s="370"/>
      <c r="C48" s="38" t="s">
        <v>90</v>
      </c>
      <c r="D48" s="42" t="s">
        <v>64</v>
      </c>
      <c r="E48" s="36"/>
      <c r="F48" s="37"/>
      <c r="G48" s="35"/>
      <c r="H48" s="54" t="s">
        <v>91</v>
      </c>
      <c r="I48" s="53" t="s">
        <v>92</v>
      </c>
      <c r="J48" s="30"/>
      <c r="K48" s="337"/>
      <c r="L48" s="337"/>
      <c r="M48" s="337"/>
      <c r="N48" s="337"/>
      <c r="O48" s="337"/>
      <c r="P48" s="337"/>
      <c r="Q48" s="337"/>
      <c r="R48" s="337"/>
      <c r="S48" s="30"/>
      <c r="T48" s="30"/>
      <c r="U48" s="30"/>
      <c r="V48" s="30"/>
      <c r="W48" s="30"/>
      <c r="X48" s="30"/>
      <c r="Y48" s="30"/>
      <c r="Z48" s="30"/>
      <c r="AA48" s="30"/>
      <c r="AB48" s="30"/>
      <c r="AC48" s="30"/>
      <c r="AD48" s="30"/>
    </row>
    <row r="49" spans="1:30" ht="65.25" customHeight="1">
      <c r="A49" s="367"/>
      <c r="B49" s="370"/>
      <c r="C49" s="38" t="s">
        <v>93</v>
      </c>
      <c r="D49" s="36"/>
      <c r="E49" s="36"/>
      <c r="F49" s="42" t="s">
        <v>68</v>
      </c>
      <c r="G49" s="41"/>
      <c r="H49" s="40"/>
      <c r="I49" s="39"/>
      <c r="J49" s="30"/>
      <c r="K49" s="337"/>
      <c r="L49" s="337"/>
      <c r="M49" s="337"/>
      <c r="N49" s="337"/>
      <c r="O49" s="337"/>
      <c r="P49" s="337"/>
      <c r="Q49" s="337"/>
      <c r="R49" s="337"/>
      <c r="S49" s="30"/>
      <c r="T49" s="30"/>
      <c r="U49" s="30"/>
      <c r="V49" s="30"/>
      <c r="W49" s="30"/>
      <c r="X49" s="30"/>
      <c r="Y49" s="30"/>
      <c r="Z49" s="30"/>
      <c r="AA49" s="30"/>
      <c r="AB49" s="30"/>
      <c r="AC49" s="30"/>
      <c r="AD49" s="30"/>
    </row>
    <row r="50" spans="1:30" ht="87" customHeight="1">
      <c r="A50" s="367"/>
      <c r="B50" s="370"/>
      <c r="C50" s="38" t="s">
        <v>94</v>
      </c>
      <c r="D50" s="42" t="s">
        <v>70</v>
      </c>
      <c r="E50" s="36"/>
      <c r="F50" s="36"/>
      <c r="G50" s="41"/>
      <c r="H50" s="52" t="s">
        <v>95</v>
      </c>
      <c r="I50" s="43"/>
      <c r="J50" s="30"/>
      <c r="K50" s="337"/>
      <c r="L50" s="337"/>
      <c r="M50" s="337"/>
      <c r="N50" s="337"/>
      <c r="O50" s="337"/>
      <c r="P50" s="337"/>
      <c r="Q50" s="337"/>
      <c r="R50" s="337"/>
      <c r="S50" s="30"/>
      <c r="T50" s="30"/>
      <c r="U50" s="30"/>
      <c r="V50" s="30"/>
      <c r="W50" s="30"/>
      <c r="X50" s="30"/>
      <c r="Y50" s="30"/>
      <c r="Z50" s="30"/>
      <c r="AA50" s="30"/>
      <c r="AB50" s="30"/>
      <c r="AC50" s="30"/>
      <c r="AD50" s="30"/>
    </row>
    <row r="51" spans="1:30" ht="20.25" customHeight="1">
      <c r="A51" s="367"/>
      <c r="B51" s="370"/>
      <c r="C51" s="32" t="s">
        <v>42</v>
      </c>
      <c r="D51" s="327"/>
      <c r="E51" s="327"/>
      <c r="F51" s="327"/>
      <c r="G51" s="329"/>
      <c r="H51" s="342"/>
      <c r="I51" s="315"/>
      <c r="J51" s="30"/>
      <c r="K51" s="337"/>
      <c r="L51" s="337"/>
      <c r="M51" s="337"/>
      <c r="N51" s="337"/>
      <c r="O51" s="337"/>
      <c r="P51" s="337"/>
      <c r="Q51" s="337"/>
      <c r="R51" s="337"/>
      <c r="S51" s="30"/>
      <c r="T51" s="30"/>
      <c r="U51" s="30"/>
      <c r="V51" s="30"/>
      <c r="W51" s="30"/>
      <c r="X51" s="30"/>
      <c r="Y51" s="30"/>
      <c r="Z51" s="30"/>
      <c r="AA51" s="30"/>
      <c r="AB51" s="30"/>
      <c r="AC51" s="30"/>
      <c r="AD51" s="30"/>
    </row>
    <row r="52" spans="1:30" ht="20.25" customHeight="1">
      <c r="A52" s="367"/>
      <c r="B52" s="370"/>
      <c r="C52" s="45"/>
      <c r="D52" s="328"/>
      <c r="E52" s="328"/>
      <c r="F52" s="328"/>
      <c r="G52" s="330"/>
      <c r="H52" s="343"/>
      <c r="I52" s="316"/>
      <c r="J52" s="30"/>
      <c r="K52" s="337"/>
      <c r="L52" s="337"/>
      <c r="M52" s="337"/>
      <c r="N52" s="337"/>
      <c r="O52" s="337"/>
      <c r="P52" s="337"/>
      <c r="Q52" s="337"/>
      <c r="R52" s="337"/>
      <c r="S52" s="30"/>
      <c r="T52" s="30"/>
      <c r="U52" s="30"/>
      <c r="V52" s="30"/>
      <c r="W52" s="30"/>
      <c r="X52" s="30"/>
      <c r="Y52" s="30"/>
      <c r="Z52" s="30"/>
      <c r="AA52" s="30"/>
      <c r="AB52" s="30"/>
      <c r="AC52" s="30"/>
      <c r="AD52" s="30"/>
    </row>
    <row r="53" spans="1:30" ht="85.5" customHeight="1">
      <c r="A53" s="367"/>
      <c r="B53" s="376" t="s">
        <v>96</v>
      </c>
      <c r="C53" s="38" t="s">
        <v>97</v>
      </c>
      <c r="D53" s="36" t="s">
        <v>40</v>
      </c>
      <c r="E53" s="36"/>
      <c r="F53" s="37" t="s">
        <v>51</v>
      </c>
      <c r="G53" s="49" t="s">
        <v>98</v>
      </c>
      <c r="H53" s="51"/>
      <c r="I53" s="43"/>
      <c r="J53" s="30"/>
      <c r="K53" s="337"/>
      <c r="L53" s="337"/>
      <c r="M53" s="337"/>
      <c r="N53" s="337"/>
      <c r="O53" s="337"/>
      <c r="P53" s="337"/>
      <c r="Q53" s="337"/>
      <c r="R53" s="337"/>
      <c r="S53" s="30"/>
      <c r="T53" s="30"/>
      <c r="U53" s="30"/>
      <c r="V53" s="30"/>
      <c r="W53" s="30"/>
      <c r="X53" s="30"/>
      <c r="Y53" s="30"/>
      <c r="Z53" s="30"/>
      <c r="AA53" s="30"/>
      <c r="AB53" s="30"/>
      <c r="AC53" s="30"/>
      <c r="AD53" s="30"/>
    </row>
    <row r="54" spans="1:30" ht="20.25" customHeight="1">
      <c r="A54" s="367"/>
      <c r="B54" s="376"/>
      <c r="C54" s="32" t="s">
        <v>42</v>
      </c>
      <c r="D54" s="327"/>
      <c r="E54" s="327"/>
      <c r="F54" s="327"/>
      <c r="G54" s="329"/>
      <c r="H54" s="342"/>
      <c r="I54" s="315"/>
      <c r="J54" s="30"/>
      <c r="K54" s="337"/>
      <c r="L54" s="337"/>
      <c r="M54" s="337"/>
      <c r="N54" s="337"/>
      <c r="O54" s="337"/>
      <c r="P54" s="337"/>
      <c r="Q54" s="337"/>
      <c r="R54" s="337"/>
      <c r="S54" s="30"/>
      <c r="T54" s="30"/>
      <c r="U54" s="30"/>
      <c r="V54" s="30"/>
      <c r="W54" s="30"/>
      <c r="X54" s="30"/>
      <c r="Y54" s="30"/>
      <c r="Z54" s="30"/>
      <c r="AA54" s="30"/>
      <c r="AB54" s="30"/>
      <c r="AC54" s="30"/>
      <c r="AD54" s="30"/>
    </row>
    <row r="55" spans="1:30" ht="20.25" customHeight="1">
      <c r="A55" s="367"/>
      <c r="B55" s="376"/>
      <c r="C55" s="45"/>
      <c r="D55" s="328"/>
      <c r="E55" s="328"/>
      <c r="F55" s="328"/>
      <c r="G55" s="330"/>
      <c r="H55" s="343"/>
      <c r="I55" s="316"/>
      <c r="J55" s="30"/>
      <c r="K55" s="337"/>
      <c r="L55" s="337"/>
      <c r="M55" s="337"/>
      <c r="N55" s="337"/>
      <c r="O55" s="337"/>
      <c r="P55" s="337"/>
      <c r="Q55" s="337"/>
      <c r="R55" s="337"/>
      <c r="S55" s="30"/>
      <c r="T55" s="30"/>
      <c r="U55" s="30"/>
      <c r="V55" s="30"/>
      <c r="W55" s="30"/>
      <c r="X55" s="30"/>
      <c r="Y55" s="30"/>
      <c r="Z55" s="30"/>
      <c r="AA55" s="30"/>
      <c r="AB55" s="30"/>
      <c r="AC55" s="30"/>
      <c r="AD55" s="30"/>
    </row>
    <row r="56" spans="1:30" ht="96.75" customHeight="1">
      <c r="A56" s="367"/>
      <c r="B56" s="371" t="s">
        <v>99</v>
      </c>
      <c r="C56" s="38" t="s">
        <v>100</v>
      </c>
      <c r="D56" s="42" t="s">
        <v>101</v>
      </c>
      <c r="E56" s="36"/>
      <c r="F56" s="36"/>
      <c r="G56" s="41"/>
      <c r="H56" s="50" t="s">
        <v>102</v>
      </c>
      <c r="I56" s="43"/>
      <c r="J56" s="30"/>
      <c r="K56" s="337"/>
      <c r="L56" s="337"/>
      <c r="M56" s="337"/>
      <c r="N56" s="337"/>
      <c r="O56" s="337"/>
      <c r="P56" s="337"/>
      <c r="Q56" s="337"/>
      <c r="R56" s="337"/>
      <c r="S56" s="30"/>
      <c r="T56" s="30"/>
      <c r="U56" s="30"/>
      <c r="V56" s="30"/>
      <c r="W56" s="30"/>
      <c r="X56" s="30"/>
      <c r="Y56" s="30"/>
      <c r="Z56" s="30"/>
      <c r="AA56" s="30"/>
      <c r="AB56" s="30"/>
      <c r="AC56" s="30"/>
      <c r="AD56" s="30"/>
    </row>
    <row r="57" spans="1:30" ht="73.5" customHeight="1">
      <c r="A57" s="367"/>
      <c r="B57" s="371"/>
      <c r="C57" s="313" t="s">
        <v>103</v>
      </c>
      <c r="D57" s="354" t="s">
        <v>70</v>
      </c>
      <c r="E57" s="327"/>
      <c r="F57" s="327"/>
      <c r="G57" s="363"/>
      <c r="H57" s="347" t="s">
        <v>104</v>
      </c>
      <c r="I57" s="313" t="s">
        <v>105</v>
      </c>
      <c r="J57" s="30"/>
      <c r="K57" s="337"/>
      <c r="L57" s="337"/>
      <c r="M57" s="337"/>
      <c r="N57" s="337"/>
      <c r="O57" s="337"/>
      <c r="P57" s="337"/>
      <c r="Q57" s="337"/>
      <c r="R57" s="337"/>
      <c r="S57" s="30"/>
      <c r="T57" s="30"/>
      <c r="U57" s="30"/>
      <c r="V57" s="30"/>
      <c r="W57" s="30"/>
      <c r="X57" s="30"/>
      <c r="Y57" s="30"/>
      <c r="Z57" s="30"/>
      <c r="AA57" s="30"/>
      <c r="AB57" s="30"/>
      <c r="AC57" s="30"/>
      <c r="AD57" s="30"/>
    </row>
    <row r="58" spans="1:30" ht="157.5" customHeight="1">
      <c r="A58" s="367"/>
      <c r="B58" s="371"/>
      <c r="C58" s="314"/>
      <c r="D58" s="328"/>
      <c r="E58" s="328"/>
      <c r="F58" s="328"/>
      <c r="G58" s="364"/>
      <c r="H58" s="348"/>
      <c r="I58" s="314"/>
      <c r="J58" s="30"/>
      <c r="K58" s="337"/>
      <c r="L58" s="337"/>
      <c r="M58" s="337"/>
      <c r="N58" s="337"/>
      <c r="O58" s="337"/>
      <c r="P58" s="337"/>
      <c r="Q58" s="337"/>
      <c r="R58" s="337"/>
      <c r="S58" s="30"/>
      <c r="T58" s="30"/>
      <c r="U58" s="30"/>
      <c r="V58" s="30"/>
      <c r="W58" s="30"/>
      <c r="X58" s="30"/>
      <c r="Y58" s="30"/>
      <c r="Z58" s="30"/>
      <c r="AA58" s="30"/>
      <c r="AB58" s="30"/>
      <c r="AC58" s="30"/>
      <c r="AD58" s="30"/>
    </row>
    <row r="59" spans="1:30" ht="20.25" customHeight="1">
      <c r="A59" s="367"/>
      <c r="B59" s="371"/>
      <c r="C59" s="32" t="s">
        <v>42</v>
      </c>
      <c r="D59" s="327"/>
      <c r="E59" s="327"/>
      <c r="F59" s="327"/>
      <c r="G59" s="329"/>
      <c r="H59" s="342"/>
      <c r="I59" s="315"/>
      <c r="J59" s="30"/>
      <c r="K59" s="337"/>
      <c r="L59" s="337"/>
      <c r="M59" s="337"/>
      <c r="N59" s="337"/>
      <c r="O59" s="337"/>
      <c r="P59" s="337"/>
      <c r="Q59" s="337"/>
      <c r="R59" s="337"/>
      <c r="S59" s="30"/>
      <c r="T59" s="30"/>
      <c r="U59" s="30"/>
      <c r="V59" s="30"/>
      <c r="W59" s="30"/>
      <c r="X59" s="30"/>
      <c r="Y59" s="30"/>
      <c r="Z59" s="30"/>
      <c r="AA59" s="30"/>
      <c r="AB59" s="30"/>
      <c r="AC59" s="30"/>
      <c r="AD59" s="30"/>
    </row>
    <row r="60" spans="1:30" ht="17.25" customHeight="1">
      <c r="A60" s="367"/>
      <c r="B60" s="371"/>
      <c r="C60" s="45"/>
      <c r="D60" s="328"/>
      <c r="E60" s="328"/>
      <c r="F60" s="328"/>
      <c r="G60" s="330"/>
      <c r="H60" s="343"/>
      <c r="I60" s="316"/>
      <c r="J60" s="30"/>
      <c r="K60" s="337"/>
      <c r="L60" s="337"/>
      <c r="M60" s="337"/>
      <c r="N60" s="337"/>
      <c r="O60" s="337"/>
      <c r="P60" s="337"/>
      <c r="Q60" s="337"/>
      <c r="R60" s="337"/>
      <c r="S60" s="30"/>
      <c r="T60" s="30"/>
      <c r="U60" s="30"/>
      <c r="V60" s="30"/>
      <c r="W60" s="30"/>
      <c r="X60" s="30"/>
      <c r="Y60" s="30"/>
      <c r="Z60" s="30"/>
      <c r="AA60" s="30"/>
      <c r="AB60" s="30"/>
      <c r="AC60" s="30"/>
      <c r="AD60" s="30"/>
    </row>
    <row r="61" spans="1:30" ht="81.75" customHeight="1">
      <c r="A61" s="367"/>
      <c r="B61" s="375" t="s">
        <v>106</v>
      </c>
      <c r="C61" s="38" t="s">
        <v>107</v>
      </c>
      <c r="D61" s="42" t="s">
        <v>70</v>
      </c>
      <c r="E61" s="36"/>
      <c r="F61" s="36"/>
      <c r="G61" s="49" t="s">
        <v>108</v>
      </c>
      <c r="H61" s="34" t="s">
        <v>109</v>
      </c>
      <c r="I61" s="39"/>
      <c r="J61" s="30"/>
      <c r="K61" s="337"/>
      <c r="L61" s="337"/>
      <c r="M61" s="337"/>
      <c r="N61" s="337"/>
      <c r="O61" s="337"/>
      <c r="P61" s="337"/>
      <c r="Q61" s="337"/>
      <c r="R61" s="337"/>
      <c r="S61" s="30"/>
      <c r="T61" s="30"/>
      <c r="U61" s="30"/>
      <c r="V61" s="30"/>
      <c r="W61" s="30"/>
      <c r="X61" s="30"/>
      <c r="Y61" s="30"/>
      <c r="Z61" s="30"/>
      <c r="AA61" s="30"/>
      <c r="AB61" s="30"/>
      <c r="AC61" s="30"/>
      <c r="AD61" s="30"/>
    </row>
    <row r="62" spans="1:30" ht="71.25" customHeight="1">
      <c r="A62" s="367"/>
      <c r="B62" s="375"/>
      <c r="C62" s="38" t="s">
        <v>110</v>
      </c>
      <c r="D62" s="42" t="s">
        <v>70</v>
      </c>
      <c r="E62" s="36"/>
      <c r="F62" s="36"/>
      <c r="G62" s="49" t="s">
        <v>111</v>
      </c>
      <c r="H62" s="48" t="s">
        <v>112</v>
      </c>
      <c r="I62" s="47" t="s">
        <v>113</v>
      </c>
      <c r="J62" s="30"/>
      <c r="K62" s="337"/>
      <c r="L62" s="337"/>
      <c r="M62" s="337"/>
      <c r="N62" s="337"/>
      <c r="O62" s="337"/>
      <c r="P62" s="337"/>
      <c r="Q62" s="337"/>
      <c r="R62" s="337"/>
      <c r="S62" s="30"/>
      <c r="T62" s="30"/>
      <c r="U62" s="30"/>
      <c r="V62" s="30"/>
      <c r="W62" s="30"/>
      <c r="X62" s="30"/>
      <c r="Y62" s="30"/>
      <c r="Z62" s="30"/>
      <c r="AA62" s="30"/>
      <c r="AB62" s="30"/>
      <c r="AC62" s="30"/>
      <c r="AD62" s="30"/>
    </row>
    <row r="63" spans="1:30" ht="156.75" customHeight="1">
      <c r="A63" s="367"/>
      <c r="B63" s="375"/>
      <c r="C63" s="38" t="s">
        <v>114</v>
      </c>
      <c r="D63" s="42" t="s">
        <v>70</v>
      </c>
      <c r="E63" s="36"/>
      <c r="F63" s="36"/>
      <c r="G63" s="41"/>
      <c r="H63" s="40" t="s">
        <v>115</v>
      </c>
      <c r="I63" s="46" t="s">
        <v>116</v>
      </c>
      <c r="J63" s="30"/>
      <c r="K63" s="30"/>
      <c r="L63" s="30"/>
      <c r="M63" s="30"/>
      <c r="N63" s="30"/>
      <c r="O63" s="30"/>
      <c r="P63" s="30"/>
      <c r="Q63" s="30"/>
      <c r="R63" s="30"/>
      <c r="S63" s="30"/>
      <c r="T63" s="30"/>
      <c r="U63" s="30"/>
      <c r="V63" s="30"/>
      <c r="W63" s="30"/>
      <c r="X63" s="30"/>
      <c r="Y63" s="30"/>
      <c r="Z63" s="30"/>
      <c r="AA63" s="30"/>
      <c r="AB63" s="30"/>
      <c r="AC63" s="30"/>
      <c r="AD63" s="30"/>
    </row>
    <row r="64" spans="1:30" ht="71.25" customHeight="1">
      <c r="A64" s="367"/>
      <c r="B64" s="375"/>
      <c r="C64" s="38" t="s">
        <v>117</v>
      </c>
      <c r="D64" s="36"/>
      <c r="E64" s="36"/>
      <c r="F64" s="42" t="s">
        <v>118</v>
      </c>
      <c r="G64" s="41"/>
      <c r="H64" s="44"/>
      <c r="I64" s="43"/>
      <c r="J64" s="30"/>
      <c r="K64" s="30"/>
      <c r="L64" s="30"/>
      <c r="M64" s="30"/>
      <c r="N64" s="30"/>
      <c r="O64" s="30"/>
      <c r="P64" s="30"/>
      <c r="Q64" s="30"/>
      <c r="R64" s="30"/>
      <c r="S64" s="30"/>
      <c r="T64" s="30"/>
      <c r="U64" s="30"/>
      <c r="V64" s="30"/>
      <c r="W64" s="30"/>
      <c r="X64" s="30"/>
      <c r="Y64" s="30"/>
      <c r="Z64" s="30"/>
      <c r="AA64" s="30"/>
      <c r="AB64" s="30"/>
      <c r="AC64" s="30"/>
      <c r="AD64" s="30"/>
    </row>
    <row r="65" spans="1:30" ht="60.75">
      <c r="A65" s="367"/>
      <c r="B65" s="375"/>
      <c r="C65" s="38" t="s">
        <v>119</v>
      </c>
      <c r="D65" s="36"/>
      <c r="E65" s="36"/>
      <c r="F65" s="42" t="s">
        <v>118</v>
      </c>
      <c r="G65" s="41"/>
      <c r="H65" s="44"/>
      <c r="I65" s="43"/>
      <c r="J65" s="30"/>
      <c r="K65" s="30"/>
      <c r="L65" s="30"/>
      <c r="M65" s="30"/>
      <c r="N65" s="30"/>
      <c r="O65" s="30"/>
      <c r="P65" s="30"/>
      <c r="Q65" s="30"/>
      <c r="R65" s="30"/>
      <c r="S65" s="30"/>
      <c r="T65" s="30"/>
      <c r="U65" s="30"/>
      <c r="V65" s="30"/>
      <c r="W65" s="30"/>
      <c r="X65" s="30"/>
      <c r="Y65" s="30"/>
      <c r="Z65" s="30"/>
      <c r="AA65" s="30"/>
      <c r="AB65" s="30"/>
      <c r="AC65" s="30"/>
      <c r="AD65" s="30"/>
    </row>
    <row r="66" spans="1:30" ht="20.25" customHeight="1">
      <c r="A66" s="367"/>
      <c r="B66" s="375"/>
      <c r="C66" s="32" t="s">
        <v>42</v>
      </c>
      <c r="D66" s="327"/>
      <c r="E66" s="327"/>
      <c r="F66" s="327"/>
      <c r="G66" s="329"/>
      <c r="H66" s="342"/>
      <c r="I66" s="315"/>
      <c r="J66" s="30"/>
      <c r="K66" s="30"/>
      <c r="L66" s="30"/>
      <c r="M66" s="30"/>
      <c r="N66" s="30"/>
      <c r="O66" s="30"/>
      <c r="P66" s="30"/>
      <c r="Q66" s="30"/>
      <c r="R66" s="30"/>
      <c r="S66" s="30"/>
      <c r="T66" s="30"/>
      <c r="U66" s="30"/>
      <c r="V66" s="30"/>
      <c r="W66" s="30"/>
      <c r="X66" s="30"/>
      <c r="Y66" s="30"/>
      <c r="Z66" s="30"/>
      <c r="AA66" s="30"/>
      <c r="AB66" s="30"/>
      <c r="AC66" s="30"/>
      <c r="AD66" s="30"/>
    </row>
    <row r="67" spans="1:30" ht="20.25" customHeight="1">
      <c r="A67" s="367"/>
      <c r="B67" s="375"/>
      <c r="C67" s="45"/>
      <c r="D67" s="328"/>
      <c r="E67" s="328"/>
      <c r="F67" s="328"/>
      <c r="G67" s="330"/>
      <c r="H67" s="343"/>
      <c r="I67" s="316"/>
      <c r="J67" s="30"/>
      <c r="K67" s="30"/>
      <c r="L67" s="30"/>
      <c r="M67" s="30"/>
      <c r="N67" s="30"/>
      <c r="O67" s="30"/>
      <c r="P67" s="30"/>
      <c r="Q67" s="30"/>
      <c r="R67" s="30"/>
      <c r="S67" s="30"/>
      <c r="T67" s="30"/>
      <c r="U67" s="30"/>
      <c r="V67" s="30"/>
      <c r="W67" s="30"/>
      <c r="X67" s="30"/>
      <c r="Y67" s="30"/>
      <c r="Z67" s="30"/>
      <c r="AA67" s="30"/>
      <c r="AB67" s="30"/>
      <c r="AC67" s="30"/>
      <c r="AD67" s="30"/>
    </row>
    <row r="68" spans="1:30" ht="57" customHeight="1">
      <c r="A68" s="367"/>
      <c r="B68" s="372" t="s">
        <v>120</v>
      </c>
      <c r="C68" s="38" t="s">
        <v>121</v>
      </c>
      <c r="D68" s="36"/>
      <c r="E68" s="36"/>
      <c r="F68" s="42" t="s">
        <v>118</v>
      </c>
      <c r="G68" s="41"/>
      <c r="H68" s="44"/>
      <c r="I68" s="43"/>
      <c r="J68" s="30"/>
      <c r="K68" s="30"/>
      <c r="L68" s="30"/>
      <c r="M68" s="30"/>
      <c r="N68" s="30"/>
      <c r="O68" s="30"/>
      <c r="P68" s="30"/>
      <c r="Q68" s="30"/>
      <c r="R68" s="30"/>
      <c r="S68" s="30"/>
      <c r="T68" s="30"/>
      <c r="U68" s="30"/>
      <c r="V68" s="30"/>
      <c r="W68" s="30"/>
      <c r="X68" s="30"/>
      <c r="Y68" s="30"/>
      <c r="Z68" s="30"/>
      <c r="AA68" s="30"/>
      <c r="AB68" s="30"/>
      <c r="AC68" s="30"/>
      <c r="AD68" s="30"/>
    </row>
    <row r="69" spans="1:30" ht="86.25" customHeight="1">
      <c r="A69" s="367"/>
      <c r="B69" s="373"/>
      <c r="C69" s="38" t="s">
        <v>122</v>
      </c>
      <c r="D69" s="36"/>
      <c r="E69" s="36"/>
      <c r="F69" s="42" t="s">
        <v>118</v>
      </c>
      <c r="G69" s="41"/>
      <c r="H69" s="40"/>
      <c r="I69" s="39"/>
      <c r="J69" s="30"/>
      <c r="K69" s="30"/>
      <c r="L69" s="30"/>
      <c r="M69" s="30"/>
      <c r="N69" s="30"/>
      <c r="O69" s="30"/>
      <c r="P69" s="30"/>
      <c r="Q69" s="30"/>
      <c r="R69" s="30"/>
      <c r="S69" s="30"/>
      <c r="T69" s="30"/>
      <c r="U69" s="30"/>
      <c r="V69" s="30"/>
      <c r="W69" s="30"/>
      <c r="X69" s="30"/>
      <c r="Y69" s="30"/>
      <c r="Z69" s="30"/>
      <c r="AA69" s="30"/>
      <c r="AB69" s="30"/>
      <c r="AC69" s="30"/>
      <c r="AD69" s="30"/>
    </row>
    <row r="70" spans="1:30" ht="81" customHeight="1">
      <c r="A70" s="367"/>
      <c r="B70" s="373"/>
      <c r="C70" s="38" t="s">
        <v>123</v>
      </c>
      <c r="D70" s="37" t="s">
        <v>40</v>
      </c>
      <c r="E70" s="36"/>
      <c r="F70" s="36" t="s">
        <v>51</v>
      </c>
      <c r="G70" s="35" t="s">
        <v>124</v>
      </c>
      <c r="H70" s="34" t="s">
        <v>125</v>
      </c>
      <c r="I70" s="33" t="s">
        <v>113</v>
      </c>
      <c r="J70" s="30"/>
      <c r="K70" s="30"/>
      <c r="L70" s="30"/>
      <c r="M70" s="30"/>
      <c r="N70" s="30"/>
      <c r="O70" s="30"/>
      <c r="P70" s="30"/>
      <c r="Q70" s="30"/>
      <c r="R70" s="30"/>
      <c r="S70" s="30"/>
      <c r="T70" s="30"/>
      <c r="U70" s="30"/>
      <c r="V70" s="30"/>
      <c r="W70" s="30"/>
      <c r="X70" s="30"/>
      <c r="Y70" s="30"/>
      <c r="Z70" s="30"/>
      <c r="AA70" s="30"/>
      <c r="AB70" s="30"/>
      <c r="AC70" s="30"/>
      <c r="AD70" s="30"/>
    </row>
    <row r="71" spans="1:30" ht="20.25" customHeight="1">
      <c r="A71" s="367"/>
      <c r="B71" s="373"/>
      <c r="C71" s="32" t="s">
        <v>42</v>
      </c>
      <c r="D71" s="327"/>
      <c r="E71" s="327"/>
      <c r="F71" s="327"/>
      <c r="G71" s="329"/>
      <c r="H71" s="342"/>
      <c r="I71" s="315"/>
      <c r="J71" s="30"/>
      <c r="K71" s="30"/>
      <c r="L71" s="30"/>
      <c r="M71" s="30"/>
      <c r="N71" s="30"/>
      <c r="O71" s="30"/>
      <c r="P71" s="30"/>
      <c r="Q71" s="30"/>
      <c r="R71" s="30"/>
      <c r="S71" s="30"/>
      <c r="T71" s="30"/>
      <c r="U71" s="30"/>
      <c r="V71" s="30"/>
      <c r="W71" s="30"/>
      <c r="X71" s="30"/>
      <c r="Y71" s="30"/>
      <c r="Z71" s="30"/>
      <c r="AA71" s="30"/>
      <c r="AB71" s="30"/>
      <c r="AC71" s="30"/>
      <c r="AD71" s="30"/>
    </row>
    <row r="72" spans="1:30" ht="15.75" thickBot="1">
      <c r="A72" s="368"/>
      <c r="B72" s="374"/>
      <c r="C72" s="31"/>
      <c r="D72" s="361"/>
      <c r="E72" s="361"/>
      <c r="F72" s="361"/>
      <c r="G72" s="336"/>
      <c r="H72" s="365"/>
      <c r="I72" s="346"/>
      <c r="J72" s="30"/>
      <c r="K72" s="30"/>
      <c r="L72" s="30"/>
      <c r="M72" s="30"/>
      <c r="N72" s="30"/>
      <c r="O72" s="30"/>
      <c r="P72" s="30"/>
      <c r="Q72" s="30"/>
      <c r="R72" s="30"/>
      <c r="S72" s="30"/>
      <c r="T72" s="30"/>
      <c r="U72" s="30"/>
      <c r="V72" s="30"/>
      <c r="W72" s="30"/>
      <c r="X72" s="30"/>
      <c r="Y72" s="30"/>
      <c r="Z72" s="30"/>
      <c r="AA72" s="30"/>
      <c r="AB72" s="30"/>
      <c r="AC72" s="30"/>
      <c r="AD72" s="30"/>
    </row>
    <row r="73" spans="1:30" ht="12.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row>
    <row r="74" spans="1:30" ht="12.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row>
    <row r="75" spans="1:30" ht="12.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row>
    <row r="76" spans="1:30" ht="12.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row>
    <row r="77" spans="1:30" ht="12.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row>
    <row r="78" spans="1:30" ht="12.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row>
    <row r="79" spans="1:30" ht="12.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row>
    <row r="80" spans="1:30" ht="12.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row>
    <row r="81" spans="1:30" ht="12.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row>
    <row r="82" spans="1:30" ht="12.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row>
    <row r="83" spans="1:30" ht="12.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row>
    <row r="84" spans="1:30" ht="12.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row>
    <row r="85" spans="1:30" ht="12.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row>
    <row r="86" spans="1:30" ht="12.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row>
    <row r="87" spans="1:30" ht="12.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row>
    <row r="88" spans="1:30" ht="12.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row>
    <row r="89" spans="1:30" ht="12.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row>
    <row r="90" spans="1:30" ht="12.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row>
    <row r="91" spans="1:30" ht="12.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row>
    <row r="92" spans="1:30" ht="12.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row>
    <row r="93" spans="1:30" ht="12.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row>
    <row r="94" spans="1:30" ht="12.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row>
    <row r="95" spans="1:30" ht="12.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row>
    <row r="96" spans="1:30" ht="12.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row>
    <row r="97" spans="1:30" ht="12.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row>
    <row r="98" spans="1:30" ht="12.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row>
    <row r="99" spans="1:30" ht="12.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row>
    <row r="100" spans="1:30" ht="12.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row>
    <row r="101" spans="1:30" ht="12.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row>
    <row r="102" spans="1:30" ht="12.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row>
    <row r="103" spans="1:30" ht="12.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row>
    <row r="104" spans="1:30" ht="12.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row>
    <row r="105" spans="1:30" ht="12.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row>
    <row r="106" spans="1:30" ht="12.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row>
    <row r="107" spans="1:30" ht="12.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0" ht="12.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row>
    <row r="109" spans="1:30" ht="12.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row>
    <row r="110" spans="1:30" ht="12.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row>
    <row r="111" spans="1:30" ht="12.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row>
    <row r="112" spans="1:30" ht="12.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row>
    <row r="113" spans="1:30" ht="12.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row>
    <row r="114" spans="1:30" ht="12.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row>
    <row r="115" spans="1:30" ht="12.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row>
    <row r="116" spans="1:30"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row>
    <row r="117" spans="1:30"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row>
    <row r="118" spans="1:30"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row>
    <row r="119" spans="1:30"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row>
    <row r="120" spans="1:3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row>
    <row r="121" spans="1:30"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row>
    <row r="122" spans="1:30"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row>
    <row r="123" spans="1:30"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row>
    <row r="124" spans="1:30"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row>
    <row r="125" spans="1:30"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row>
    <row r="126" spans="1:30"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row>
    <row r="127" spans="1:30"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row>
    <row r="128" spans="1:30"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row>
    <row r="129" spans="1:30"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row>
    <row r="130" spans="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row>
    <row r="131" spans="1:30"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row>
    <row r="132" spans="1:30"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row>
    <row r="133" spans="1:30"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row>
    <row r="134" spans="1:30"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row>
    <row r="135" spans="1:30"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row>
    <row r="136" spans="1:30"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row>
    <row r="137" spans="1:30"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row>
    <row r="138" spans="1:30"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row>
    <row r="139" spans="1:30"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row>
    <row r="140" spans="1:3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row>
    <row r="141" spans="1:30"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row>
    <row r="142" spans="1:30"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0"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row>
    <row r="145" spans="1:30"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row>
    <row r="146" spans="1:30"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row>
    <row r="147" spans="1:30"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row>
    <row r="148" spans="1:30"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row>
    <row r="149" spans="1:30"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row>
    <row r="150" spans="1:3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row>
    <row r="151" spans="1:30"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row>
    <row r="152" spans="1:30"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row>
    <row r="153" spans="1:30"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row>
    <row r="154" spans="1:30"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row>
    <row r="155" spans="1:30"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row>
    <row r="156" spans="1:30"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row>
    <row r="157" spans="1:30"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row>
    <row r="158" spans="1:30"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row>
    <row r="159" spans="1:30"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row>
    <row r="160" spans="1:3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row>
    <row r="161" spans="1:30"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row>
    <row r="162" spans="1:30"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row>
    <row r="163" spans="1:30"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0"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row>
    <row r="165" spans="1:30"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row>
    <row r="166" spans="1:30"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row>
    <row r="167" spans="1:30"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row>
    <row r="168" spans="1:30"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row>
    <row r="169" spans="1:30"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row>
    <row r="170" spans="1:3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row>
    <row r="171" spans="1:30"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row>
    <row r="172" spans="1:30"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row>
    <row r="173" spans="1:30"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row>
    <row r="174" spans="1:30"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row>
    <row r="175" spans="1:30"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row>
    <row r="176" spans="1:30"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row>
    <row r="177" spans="1:30"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row>
    <row r="178" spans="1:30"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0"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row>
    <row r="181" spans="1:30"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row>
    <row r="182" spans="1:30"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row>
    <row r="183" spans="1:30"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row>
    <row r="184" spans="1:30"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row>
    <row r="185" spans="1:30"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row>
    <row r="186" spans="1:30"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row>
    <row r="187" spans="1:30"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row>
    <row r="188" spans="1:30"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row>
    <row r="189" spans="1:30"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row>
    <row r="190" spans="1:3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row>
    <row r="191" spans="1:30"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row>
    <row r="192" spans="1:30"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row>
    <row r="193" spans="1:30"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row>
    <row r="194" spans="1:30"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row>
    <row r="195" spans="1:30"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row>
    <row r="196" spans="1:30"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row>
    <row r="197" spans="1:30"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row>
    <row r="198" spans="1:30"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row>
    <row r="199" spans="1:30"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row>
    <row r="200" spans="1:3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row>
    <row r="201" spans="1:30"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row>
    <row r="202" spans="1:30"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row>
    <row r="203" spans="1:30"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row>
    <row r="204" spans="1:30"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row>
    <row r="205" spans="1:30"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row>
    <row r="206" spans="1:30"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row>
    <row r="207" spans="1:30"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row>
    <row r="208" spans="1:30"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row>
    <row r="209" spans="1:30"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row>
    <row r="210" spans="1:3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row>
    <row r="211" spans="1:30"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row>
    <row r="212" spans="1:30"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row>
    <row r="213" spans="1:30"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row>
    <row r="214" spans="1:30"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row>
    <row r="215" spans="1:30"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row>
    <row r="216" spans="1:30"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row>
    <row r="217" spans="1:30"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row>
    <row r="218" spans="1:30"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row>
    <row r="219" spans="1:30"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row>
    <row r="220" spans="1:3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row>
    <row r="221" spans="1:30"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row>
    <row r="222" spans="1:30"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row>
    <row r="223" spans="1:30"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row>
    <row r="224" spans="1:30"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row>
    <row r="225" spans="1:30"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row>
    <row r="226" spans="1:30"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row>
    <row r="227" spans="1:30"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row>
    <row r="228" spans="1:30"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row>
    <row r="229" spans="1:30"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row>
    <row r="230" spans="1: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row>
    <row r="231" spans="1:30"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row>
    <row r="232" spans="1:30"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row>
    <row r="233" spans="1:30"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row>
    <row r="234" spans="1:30"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row>
    <row r="235" spans="1:30"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row>
    <row r="236" spans="1:30"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row>
    <row r="237" spans="1:30"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row>
    <row r="238" spans="1:30"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row>
    <row r="239" spans="1:30"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row>
    <row r="240" spans="1:3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row>
    <row r="242" spans="1:30"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row>
    <row r="243" spans="1:30"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row>
    <row r="244" spans="1:30"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row>
    <row r="245" spans="1:30"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row>
    <row r="246" spans="1:30"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row>
    <row r="247" spans="1:30"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row>
    <row r="248" spans="1:30"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row>
    <row r="249" spans="1:30"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row>
    <row r="250" spans="1:3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row>
    <row r="251" spans="1:30"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row>
    <row r="252" spans="1:30"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row>
    <row r="253" spans="1:30"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row>
    <row r="254" spans="1:30"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row>
    <row r="255" spans="1:30"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row>
    <row r="256" spans="1:30"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row>
    <row r="257" spans="1:30"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row>
    <row r="258" spans="1:30"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row>
    <row r="259" spans="1:30"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row>
    <row r="260" spans="1:3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row>
    <row r="261" spans="1:30"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row>
    <row r="262" spans="1:30"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row>
    <row r="263" spans="1:30"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row>
    <row r="264" spans="1:30"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row>
    <row r="265" spans="1:30"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row>
    <row r="266" spans="1:30"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row>
    <row r="267" spans="1:30"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row>
    <row r="268" spans="1:30"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row>
    <row r="269" spans="1:30"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row>
    <row r="270" spans="1:3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row>
    <row r="271" spans="1:30"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row>
    <row r="272" spans="1:30"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row>
    <row r="273" spans="1:30"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row>
    <row r="274" spans="1:30"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row>
    <row r="275" spans="1:30"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row>
    <row r="276" spans="1:30"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row>
    <row r="277" spans="1:30"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row>
    <row r="278" spans="1:30"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row>
    <row r="279" spans="1:30"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row>
    <row r="280" spans="1:3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row>
    <row r="281" spans="1:30"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row>
    <row r="282" spans="1:30"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row>
    <row r="283" spans="1:30"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row>
    <row r="284" spans="1:30"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row>
    <row r="285" spans="1:30"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row>
    <row r="286" spans="1:30"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row>
    <row r="287" spans="1:30"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row>
    <row r="288" spans="1:30"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row>
    <row r="289" spans="1:30"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row>
    <row r="290" spans="1:3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row>
    <row r="291" spans="1:30"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row>
    <row r="292" spans="1:30"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row>
    <row r="293" spans="1:30"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row>
    <row r="294" spans="1:30"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row>
    <row r="295" spans="1:30"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row>
    <row r="296" spans="1:30"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row>
    <row r="297" spans="1:30"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row>
    <row r="298" spans="1:30"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row>
    <row r="299" spans="1:30"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row>
    <row r="300" spans="1:3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row>
    <row r="301" spans="1:30"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row>
    <row r="302" spans="1:30"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row>
    <row r="303" spans="1:30"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row>
    <row r="304" spans="1:30"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row>
    <row r="305" spans="1:30"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row>
    <row r="306" spans="1:30"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row>
    <row r="307" spans="1:30"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row>
    <row r="308" spans="1:30"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row>
    <row r="309" spans="1:30"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row>
    <row r="310" spans="1:3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row>
    <row r="311" spans="1:30"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row>
    <row r="312" spans="1:30"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row>
    <row r="313" spans="1:30"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row>
    <row r="314" spans="1:30"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row>
    <row r="315" spans="1:30"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row>
    <row r="316" spans="1:30"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row>
    <row r="317" spans="1:30"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row>
    <row r="318" spans="1:30"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row>
    <row r="319" spans="1:30"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row>
    <row r="320" spans="1:3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row>
    <row r="321" spans="1:30"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row>
    <row r="322" spans="1:30"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row>
    <row r="323" spans="1:30"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row>
    <row r="324" spans="1:30"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row>
    <row r="325" spans="1:30"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row>
    <row r="326" spans="1:30"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row>
    <row r="327" spans="1:30"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row>
    <row r="328" spans="1:30"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row>
    <row r="329" spans="1:30"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row>
    <row r="330" spans="1: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row>
    <row r="331" spans="1:30"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row>
    <row r="332" spans="1:30"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row>
    <row r="333" spans="1:30"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row>
    <row r="334" spans="1:30"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row>
    <row r="335" spans="1:30"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row>
    <row r="336" spans="1:30"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row>
    <row r="337" spans="1:30"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row>
    <row r="338" spans="1:30"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row>
    <row r="339" spans="1:30"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row>
    <row r="340" spans="1:3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row>
    <row r="341" spans="1:30"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row>
    <row r="342" spans="1:30"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row>
    <row r="343" spans="1:30"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row>
    <row r="344" spans="1:30"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row>
    <row r="345" spans="1:30"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row>
    <row r="346" spans="1:30"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row>
    <row r="347" spans="1:30"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row>
    <row r="348" spans="1:30"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row>
    <row r="349" spans="1:30"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row>
    <row r="350" spans="1:3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row>
    <row r="351" spans="1:30"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row>
    <row r="352" spans="1:30"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row>
    <row r="353" spans="1:30"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row>
    <row r="354" spans="1:30"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row>
    <row r="355" spans="1:30"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row>
    <row r="356" spans="1:30"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row>
    <row r="357" spans="1:30"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row>
    <row r="358" spans="1:30"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row>
    <row r="359" spans="1:30"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row>
    <row r="360" spans="1:3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row>
    <row r="361" spans="1:30"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row>
    <row r="362" spans="1:30"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row>
    <row r="363" spans="1:30"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row>
    <row r="364" spans="1:30"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row>
    <row r="365" spans="1:30"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row>
    <row r="366" spans="1:30"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row>
    <row r="367" spans="1:30"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row>
    <row r="368" spans="1:30"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row>
    <row r="369" spans="1:30"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row>
    <row r="370" spans="1:3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row>
    <row r="371" spans="1:30"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row>
    <row r="372" spans="1:30"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row>
    <row r="373" spans="1:30"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row>
    <row r="374" spans="1:30"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row>
    <row r="375" spans="1:30"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row>
    <row r="376" spans="1:30"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row>
    <row r="377" spans="1:30"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row>
    <row r="378" spans="1:30"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row>
    <row r="379" spans="1:30"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row>
    <row r="380" spans="1:3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row>
    <row r="381" spans="1:30"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row>
    <row r="382" spans="1:30"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row>
    <row r="383" spans="1:30"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row>
    <row r="384" spans="1:30"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row>
    <row r="385" spans="1:30"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row>
    <row r="386" spans="1:30"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row>
    <row r="387" spans="1:30"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row>
    <row r="388" spans="1:30"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row>
    <row r="389" spans="1:30"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row>
    <row r="390" spans="1:3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row>
    <row r="391" spans="1:30"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row>
    <row r="392" spans="1:30"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row>
    <row r="393" spans="1:30"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row>
    <row r="394" spans="1:30"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row>
    <row r="395" spans="1:30"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row>
    <row r="396" spans="1:30"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row>
    <row r="397" spans="1:30"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row>
    <row r="398" spans="1:30"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row>
    <row r="399" spans="1:30"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row>
    <row r="400" spans="1:3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row>
    <row r="401" spans="1:30"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row>
    <row r="402" spans="1:30"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row>
    <row r="403" spans="1:30"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row>
    <row r="404" spans="1:30"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row>
    <row r="405" spans="1:30"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row>
    <row r="406" spans="1:30"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row>
    <row r="407" spans="1:30"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row>
    <row r="408" spans="1:30"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row>
    <row r="409" spans="1:30"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row>
    <row r="410" spans="1:3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row>
    <row r="411" spans="1:30"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row>
    <row r="412" spans="1:30"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row>
    <row r="413" spans="1:30"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row>
    <row r="414" spans="1:30"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row>
    <row r="415" spans="1:30"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row>
    <row r="416" spans="1:30"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row>
    <row r="417" spans="1:30"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row>
    <row r="418" spans="1:30"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row>
    <row r="419" spans="1:30"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row>
    <row r="420" spans="1:3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row>
    <row r="421" spans="1:30"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row>
    <row r="422" spans="1:30"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row>
    <row r="423" spans="1:30"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row>
    <row r="424" spans="1:30"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row>
    <row r="425" spans="1:30"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row>
    <row r="426" spans="1:30"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row>
    <row r="427" spans="1:30"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row>
    <row r="428" spans="1:30"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row>
    <row r="429" spans="1:30"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row>
    <row r="430" spans="1: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row>
    <row r="431" spans="1:30"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row>
    <row r="432" spans="1:30"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row>
    <row r="433" spans="1:30"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row>
    <row r="434" spans="1:30"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row>
    <row r="435" spans="1:30"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row>
    <row r="436" spans="1:30"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row>
    <row r="437" spans="1:30"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row>
    <row r="438" spans="1:30"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row>
    <row r="439" spans="1:30"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row>
    <row r="440" spans="1:3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row>
    <row r="441" spans="1:30"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row>
    <row r="442" spans="1:30"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row>
    <row r="443" spans="1:30"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row>
    <row r="444" spans="1:30"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row>
    <row r="445" spans="1:30"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row>
    <row r="446" spans="1:30"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row>
    <row r="447" spans="1:30"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row>
    <row r="448" spans="1:30"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row>
    <row r="449" spans="1:30"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row>
    <row r="450" spans="1:3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row>
    <row r="451" spans="1:30"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row>
    <row r="452" spans="1:30"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row>
    <row r="453" spans="1:30"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row>
    <row r="454" spans="1:30"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row>
    <row r="455" spans="1:30"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row>
    <row r="456" spans="1:30"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row>
    <row r="457" spans="1:30"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row>
    <row r="458" spans="1:30"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row>
    <row r="459" spans="1:30"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row>
    <row r="460" spans="1:3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row>
    <row r="461" spans="1:30"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row>
    <row r="462" spans="1:30"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row>
    <row r="463" spans="1:30"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row>
    <row r="464" spans="1:30"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row>
    <row r="465" spans="1:30"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row>
    <row r="466" spans="1:30"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row>
    <row r="467" spans="1:30"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row>
    <row r="468" spans="1:30"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row>
    <row r="469" spans="1:30"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row>
    <row r="470" spans="1:3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row>
    <row r="471" spans="1:30"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row>
    <row r="472" spans="1:30"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row>
    <row r="473" spans="1:30"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row>
    <row r="474" spans="1:30"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row>
    <row r="475" spans="1:30"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row>
    <row r="476" spans="1:30"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row>
    <row r="477" spans="1:30"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row>
    <row r="478" spans="1:30"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row>
    <row r="479" spans="1:30"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row>
    <row r="480" spans="1:3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row>
    <row r="481" spans="1:30"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row>
    <row r="482" spans="1:30"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row>
    <row r="483" spans="1:30"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row>
    <row r="484" spans="1:30"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row>
    <row r="485" spans="1:30"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row>
    <row r="486" spans="1:30"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row>
    <row r="487" spans="1:30"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row>
    <row r="488" spans="1:30"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row>
    <row r="489" spans="1:30"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row>
    <row r="490" spans="1:3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row>
    <row r="491" spans="1:30"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row>
    <row r="492" spans="1:30"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row>
    <row r="493" spans="1:30"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row>
    <row r="494" spans="1:30"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row>
    <row r="495" spans="1:30"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row>
    <row r="496" spans="1:30"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row>
    <row r="497" spans="1:30"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row>
    <row r="498" spans="1:30"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row>
    <row r="499" spans="1:30"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row>
    <row r="500" spans="1:3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row>
    <row r="501" spans="1:30"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row>
    <row r="502" spans="1:30"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row>
    <row r="503" spans="1:30"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row>
    <row r="504" spans="1:30"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row>
    <row r="505" spans="1:30"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row>
    <row r="506" spans="1:30"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row>
    <row r="507" spans="1:30"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row>
    <row r="508" spans="1:30"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row>
    <row r="509" spans="1:30"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row>
    <row r="510" spans="1:3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row>
    <row r="511" spans="1:30"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row>
    <row r="512" spans="1:30"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row>
    <row r="513" spans="1:30"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row>
    <row r="514" spans="1:30"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row>
    <row r="515" spans="1:30"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row>
    <row r="516" spans="1:30"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row>
    <row r="517" spans="1:30"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row>
    <row r="518" spans="1:30"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row>
    <row r="519" spans="1:30"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row>
    <row r="520" spans="1:3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row>
    <row r="521" spans="1:30"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row>
    <row r="522" spans="1:30"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row>
    <row r="523" spans="1:30"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row>
    <row r="524" spans="1:30"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row>
    <row r="525" spans="1:30"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row>
    <row r="526" spans="1:30"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row>
    <row r="527" spans="1:30"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row>
    <row r="528" spans="1:30"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row>
    <row r="529" spans="1:30"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row>
    <row r="530" spans="1: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row>
    <row r="531" spans="1:30"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row>
    <row r="532" spans="1:30"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row>
    <row r="533" spans="1:30"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row>
    <row r="534" spans="1:30"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row>
    <row r="535" spans="1:30"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row>
    <row r="536" spans="1:30"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row>
    <row r="537" spans="1:30"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row>
    <row r="538" spans="1:30"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row>
    <row r="539" spans="1:30"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row>
    <row r="540" spans="1:3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row>
    <row r="541" spans="1:30"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row>
    <row r="542" spans="1:30"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row>
    <row r="543" spans="1:30"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row>
    <row r="544" spans="1:30"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row>
    <row r="545" spans="1:30"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row>
    <row r="546" spans="1:30"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row>
    <row r="547" spans="1:30"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row>
    <row r="548" spans="1:30"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row>
    <row r="549" spans="1:30"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row>
    <row r="550" spans="1:3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row>
    <row r="551" spans="1:30"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row>
    <row r="552" spans="1:30"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row>
    <row r="553" spans="1:30"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row>
    <row r="554" spans="1:30"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row>
    <row r="555" spans="1:30"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row>
    <row r="556" spans="1:30"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row>
    <row r="557" spans="1:30"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row>
    <row r="558" spans="1:30"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row>
    <row r="559" spans="1:30"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row>
    <row r="560" spans="1:3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row>
    <row r="561" spans="1:30"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row>
    <row r="562" spans="1:30"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row>
    <row r="563" spans="1:30"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row>
    <row r="564" spans="1:30"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row>
    <row r="565" spans="1:30"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row>
    <row r="566" spans="1:30"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row>
    <row r="567" spans="1:30"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row>
    <row r="568" spans="1:30"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row>
    <row r="569" spans="1:30"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row>
    <row r="570" spans="1:3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row>
    <row r="571" spans="1:30"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row>
    <row r="572" spans="1:30"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row>
    <row r="573" spans="1:30"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row>
    <row r="574" spans="1:30"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row>
    <row r="575" spans="1:30"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row>
    <row r="576" spans="1:30"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row>
    <row r="577" spans="1:30"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row>
    <row r="578" spans="1:30"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row>
    <row r="579" spans="1:30"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row>
    <row r="580" spans="1:3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row>
    <row r="581" spans="1:30"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row>
    <row r="582" spans="1:30"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row>
    <row r="583" spans="1:30"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row>
    <row r="584" spans="1:30"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row>
    <row r="585" spans="1:30"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row>
    <row r="586" spans="1:30"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row>
    <row r="587" spans="1:30"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row>
    <row r="588" spans="1:30"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row>
    <row r="589" spans="1:30"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row>
    <row r="590" spans="1:3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row>
    <row r="591" spans="1:30"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row>
    <row r="592" spans="1:30"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row>
    <row r="593" spans="1:30"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row>
    <row r="594" spans="1:30"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row>
    <row r="595" spans="1:30"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row>
    <row r="596" spans="1:30"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row>
    <row r="597" spans="1:30"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row>
    <row r="598" spans="1:30"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row>
    <row r="599" spans="1:30"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row>
    <row r="600" spans="1:3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row>
    <row r="601" spans="1:30"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row>
    <row r="602" spans="1:30"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row>
    <row r="603" spans="1:30"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row>
    <row r="604" spans="1:30"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row>
    <row r="605" spans="1:30"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row>
    <row r="606" spans="1:30"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row>
    <row r="607" spans="1:30"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row>
    <row r="608" spans="1:30"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row>
    <row r="609" spans="1:30"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row>
    <row r="610" spans="1:3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row>
    <row r="611" spans="1:30"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row>
    <row r="612" spans="1:30"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row>
    <row r="613" spans="1:30"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row>
    <row r="614" spans="1:30"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row>
    <row r="615" spans="1:30"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row>
    <row r="616" spans="1:30"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row>
    <row r="617" spans="1:30"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row>
    <row r="618" spans="1:30"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row>
    <row r="619" spans="1:30"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row>
    <row r="620" spans="1:3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row>
    <row r="621" spans="1:30"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row>
    <row r="622" spans="1:30"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row>
    <row r="623" spans="1:30"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row>
    <row r="624" spans="1:30"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row>
    <row r="625" spans="1:30"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row>
    <row r="626" spans="1:30"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row>
    <row r="627" spans="1:30"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row>
    <row r="628" spans="1:30"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row>
    <row r="629" spans="1:30"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row>
    <row r="630" spans="1: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row>
    <row r="631" spans="1:30"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row>
    <row r="632" spans="1:30"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row>
    <row r="633" spans="1:30"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row>
    <row r="634" spans="1:30"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row>
    <row r="635" spans="1:30"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row>
    <row r="636" spans="1:30"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row>
    <row r="637" spans="1:30"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row>
    <row r="638" spans="1:30"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row>
    <row r="639" spans="1:30"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row>
    <row r="640" spans="1:3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row>
    <row r="641" spans="1:30"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row>
    <row r="642" spans="1:30"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row>
    <row r="643" spans="1:30"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row>
    <row r="644" spans="1:30"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row>
    <row r="645" spans="1:30"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row>
    <row r="646" spans="1:30"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row>
    <row r="647" spans="1:30"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row>
    <row r="648" spans="1:30"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row>
    <row r="649" spans="1:30"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row>
    <row r="650" spans="1:3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row>
    <row r="651" spans="1:30"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row>
    <row r="652" spans="1:30"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row>
    <row r="653" spans="1:30"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row>
    <row r="654" spans="1:30"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row>
    <row r="655" spans="1:30"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row>
    <row r="656" spans="1:30"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row>
    <row r="657" spans="1:30"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row>
    <row r="658" spans="1:30"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row>
    <row r="659" spans="1:30"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row>
    <row r="660" spans="1:3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row>
    <row r="661" spans="1:30"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row>
    <row r="662" spans="1:30"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row>
    <row r="663" spans="1:30"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row>
    <row r="664" spans="1:30"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row>
    <row r="665" spans="1:30"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row>
    <row r="666" spans="1:30"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row>
    <row r="667" spans="1:30"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row>
    <row r="668" spans="1:30"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row>
    <row r="669" spans="1:30"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row>
    <row r="670" spans="1:3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row>
    <row r="671" spans="1:30"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row>
    <row r="672" spans="1:30"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row>
    <row r="673" spans="1:30"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row>
    <row r="674" spans="1:30"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row>
    <row r="675" spans="1:30"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row>
    <row r="676" spans="1:30"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row>
    <row r="677" spans="1:30"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row>
    <row r="678" spans="1:30"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row>
    <row r="679" spans="1:30"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row>
    <row r="680" spans="1:3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row>
    <row r="681" spans="1:30"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row>
    <row r="682" spans="1:30"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row>
    <row r="683" spans="1:30"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row>
    <row r="684" spans="1:30"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row>
    <row r="685" spans="1:30"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row>
    <row r="686" spans="1:30"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row>
    <row r="687" spans="1:30"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row>
    <row r="688" spans="1:30"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row>
    <row r="689" spans="1:30"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row>
    <row r="690" spans="1:3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row>
    <row r="691" spans="1:30"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row>
    <row r="692" spans="1:30"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row>
    <row r="693" spans="1:30"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row>
    <row r="694" spans="1:30"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row>
    <row r="695" spans="1:30"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row>
    <row r="696" spans="1:30"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row>
    <row r="697" spans="1:30"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row>
    <row r="698" spans="1:30"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row>
    <row r="699" spans="1:30"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row>
    <row r="700" spans="1:3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row>
    <row r="701" spans="1:30"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row>
    <row r="702" spans="1:30"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row>
    <row r="703" spans="1:30"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row>
    <row r="704" spans="1:30"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row>
    <row r="705" spans="1:30"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row>
    <row r="706" spans="1:30"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row>
    <row r="707" spans="1:30"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row>
    <row r="708" spans="1:30"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row>
    <row r="709" spans="1:30"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row>
    <row r="710" spans="1:3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row>
    <row r="711" spans="1:30"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row>
    <row r="712" spans="1:30"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row>
    <row r="713" spans="1:30"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row>
    <row r="714" spans="1:30"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row>
    <row r="715" spans="1:30"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row>
    <row r="716" spans="1:30"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row>
    <row r="717" spans="1:30"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row>
    <row r="718" spans="1:30"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row>
    <row r="719" spans="1:30"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row>
    <row r="720" spans="1:3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row>
    <row r="721" spans="1:30"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row>
    <row r="722" spans="1:30"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row>
    <row r="723" spans="1:30"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row>
    <row r="724" spans="1:30"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row>
    <row r="725" spans="1:30"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row>
    <row r="726" spans="1:30"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row>
    <row r="727" spans="1:30"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row>
    <row r="728" spans="1:30"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row>
    <row r="729" spans="1:30"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row>
    <row r="730" spans="1: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row>
    <row r="731" spans="1:30"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row>
    <row r="732" spans="1:30"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row>
    <row r="733" spans="1:30"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row>
    <row r="734" spans="1:30"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row>
    <row r="735" spans="1:30"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row>
    <row r="736" spans="1:30"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row>
    <row r="737" spans="1:30"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row>
    <row r="738" spans="1:30"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row>
    <row r="739" spans="1:30"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row>
    <row r="740" spans="1:3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row>
    <row r="741" spans="1:30"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row>
    <row r="742" spans="1:30"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row>
    <row r="743" spans="1:30"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row>
    <row r="744" spans="1:30"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row>
    <row r="745" spans="1:30"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row>
    <row r="746" spans="1:30"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row>
    <row r="747" spans="1:30"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row>
    <row r="748" spans="1:30"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row>
    <row r="749" spans="1:30"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row>
    <row r="750" spans="1:3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row>
    <row r="751" spans="1:30"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row>
    <row r="752" spans="1:30"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row>
    <row r="753" spans="1:30"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row>
    <row r="754" spans="1:30"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row>
    <row r="755" spans="1:30"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row>
    <row r="756" spans="1:30"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row>
    <row r="757" spans="1:30"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row>
    <row r="758" spans="1:30"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row>
    <row r="759" spans="1:30"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row>
    <row r="760" spans="1:3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row>
    <row r="761" spans="1:30"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row>
    <row r="762" spans="1:30"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row>
    <row r="763" spans="1:30"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row>
    <row r="764" spans="1:30"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row>
    <row r="765" spans="1:30"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row>
    <row r="766" spans="1:30"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row>
    <row r="767" spans="1:30"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row>
    <row r="768" spans="1:30"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row>
    <row r="769" spans="1:30"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row>
    <row r="770" spans="1:3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row>
    <row r="771" spans="1:30"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row>
    <row r="772" spans="1:30"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row>
    <row r="773" spans="1:30"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row>
    <row r="774" spans="1:30"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row>
    <row r="775" spans="1:30"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row>
    <row r="776" spans="1:30"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row>
    <row r="777" spans="1:30"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row>
    <row r="778" spans="1:30"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row>
    <row r="779" spans="1:30"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row>
    <row r="780" spans="1:3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row>
    <row r="781" spans="1:30"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row>
    <row r="782" spans="1:30"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row>
    <row r="783" spans="1:30"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row>
    <row r="784" spans="1:30"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row>
    <row r="785" spans="1:30"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row>
    <row r="786" spans="1:30"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row>
    <row r="787" spans="1:30"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row>
    <row r="788" spans="1:30"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row>
    <row r="789" spans="1:30"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row>
    <row r="790" spans="1:3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row>
    <row r="791" spans="1:30"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row>
    <row r="792" spans="1:30"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row>
    <row r="793" spans="1:30"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row>
    <row r="794" spans="1:30"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row>
    <row r="795" spans="1:30"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row>
    <row r="796" spans="1:30"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row>
    <row r="797" spans="1:30"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row>
    <row r="798" spans="1:30"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row>
    <row r="799" spans="1:30"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row>
    <row r="800" spans="1:3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row>
    <row r="801" spans="1:30"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row>
    <row r="802" spans="1:30"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row>
    <row r="803" spans="1:30"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row>
    <row r="804" spans="1:30"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row>
    <row r="805" spans="1:30"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row>
    <row r="806" spans="1:30"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row>
    <row r="807" spans="1:30"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row>
    <row r="808" spans="1:30"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row>
    <row r="809" spans="1:30"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row>
    <row r="810" spans="1:3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row>
    <row r="811" spans="1:30"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row>
    <row r="812" spans="1:30"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row>
    <row r="813" spans="1:30"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row>
    <row r="814" spans="1:30"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row>
    <row r="815" spans="1:30"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row>
    <row r="816" spans="1:30"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row>
    <row r="817" spans="1:30"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row>
    <row r="818" spans="1:30"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row>
    <row r="819" spans="1:30"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row>
    <row r="820" spans="1:3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row>
    <row r="821" spans="1:30"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row>
    <row r="822" spans="1:30"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row>
    <row r="823" spans="1:30"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row>
    <row r="824" spans="1:30"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row>
    <row r="825" spans="1:30"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row>
    <row r="826" spans="1:30"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row>
    <row r="827" spans="1:30"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row>
    <row r="828" spans="1:30"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row>
    <row r="829" spans="1:30"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row>
    <row r="830" spans="1: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row>
    <row r="831" spans="1:30"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row>
    <row r="832" spans="1:30"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row>
    <row r="833" spans="1:30"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row>
    <row r="834" spans="1:30"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row>
    <row r="835" spans="1:30"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row>
    <row r="836" spans="1:30"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row>
    <row r="837" spans="1:30"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row>
    <row r="838" spans="1:30"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row>
    <row r="839" spans="1:30"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row>
    <row r="840" spans="1:3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row>
    <row r="841" spans="1:30"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row>
    <row r="842" spans="1:30"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row>
    <row r="843" spans="1:30"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row>
    <row r="844" spans="1:30"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row>
    <row r="845" spans="1:30"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row>
    <row r="846" spans="1:30"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row>
    <row r="847" spans="1:30"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row>
    <row r="848" spans="1:30"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row>
    <row r="849" spans="1:30"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row>
    <row r="850" spans="1:3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row>
    <row r="851" spans="1:30"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row>
    <row r="852" spans="1:30"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row>
    <row r="853" spans="1:30"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row>
    <row r="854" spans="1:30"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row>
    <row r="855" spans="1:30"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row>
    <row r="856" spans="1:30"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row>
    <row r="857" spans="1:30"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row>
    <row r="858" spans="1:30"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row>
    <row r="859" spans="1:30"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row>
    <row r="860" spans="1:3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row>
    <row r="861" spans="1:30"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row>
    <row r="862" spans="1:30"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row>
    <row r="863" spans="1:30"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row>
    <row r="864" spans="1:30"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row>
    <row r="865" spans="1:30"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row>
    <row r="866" spans="1:30"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row>
    <row r="867" spans="1:30"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row>
    <row r="868" spans="1:30"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row>
    <row r="869" spans="1:30"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row>
    <row r="870" spans="1:3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row>
    <row r="871" spans="1:30"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row>
    <row r="872" spans="1:30"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row>
    <row r="873" spans="1:30"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row>
    <row r="874" spans="1:30"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row>
    <row r="875" spans="1:30"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row>
    <row r="876" spans="1:30"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row>
    <row r="877" spans="1:30"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row>
    <row r="878" spans="1:30"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row>
    <row r="879" spans="1:30"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row>
    <row r="880" spans="1:3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row>
    <row r="881" spans="1:30"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row>
    <row r="882" spans="1:30"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row>
    <row r="883" spans="1:30"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row>
    <row r="884" spans="1:30"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row>
    <row r="885" spans="1:30"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row>
    <row r="886" spans="1:30"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row>
    <row r="887" spans="1:30"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row>
    <row r="888" spans="1:30"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row>
    <row r="889" spans="1:30"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row>
    <row r="890" spans="1:3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row>
    <row r="891" spans="1:30"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row>
    <row r="892" spans="1:30"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row>
    <row r="893" spans="1:30"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row>
    <row r="894" spans="1:30"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row>
    <row r="895" spans="1:30"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row>
    <row r="896" spans="1:30"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row>
    <row r="897" spans="1:30"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row>
    <row r="898" spans="1:30"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row>
    <row r="899" spans="1:30"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row>
    <row r="900" spans="1:3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row>
    <row r="901" spans="1:30"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row>
    <row r="902" spans="1:30"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row>
    <row r="903" spans="1:30"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row>
    <row r="904" spans="1:30"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row>
    <row r="905" spans="1:30"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row>
    <row r="906" spans="1:30"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row>
    <row r="907" spans="1:30"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row>
    <row r="908" spans="1:30"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row>
    <row r="909" spans="1:30"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row>
    <row r="910" spans="1:3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row>
    <row r="911" spans="1:30"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row>
    <row r="912" spans="1:30"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row>
    <row r="913" spans="1:30"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row>
    <row r="914" spans="1:30"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row>
    <row r="915" spans="1:30"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row>
    <row r="916" spans="1:30"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row>
    <row r="917" spans="1:30"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row>
    <row r="918" spans="1:30"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row>
    <row r="919" spans="1:30"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row>
    <row r="920" spans="1:3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row>
    <row r="921" spans="1:30"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row>
    <row r="922" spans="1:30"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row>
    <row r="923" spans="1:30"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row>
    <row r="924" spans="1:30"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row>
    <row r="925" spans="1:30"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row>
    <row r="926" spans="1:30"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row>
    <row r="927" spans="1:30"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row>
    <row r="928" spans="1:30"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row>
    <row r="929" spans="1:30"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row>
    <row r="930" spans="1: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row>
    <row r="931" spans="1:30"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row>
    <row r="932" spans="1:30"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row>
    <row r="933" spans="1:30"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row>
    <row r="934" spans="1:30"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row>
    <row r="935" spans="1:30"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row>
    <row r="936" spans="1:30"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row>
    <row r="937" spans="1:30"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row>
    <row r="938" spans="1:30"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row>
    <row r="939" spans="1:30"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row>
    <row r="940" spans="1:3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row>
    <row r="941" spans="1:30"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row>
    <row r="942" spans="1:30"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row>
    <row r="943" spans="1:30"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row>
    <row r="944" spans="1:30"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row>
    <row r="945" spans="1:30"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row>
    <row r="946" spans="1:30"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row>
    <row r="947" spans="1:30"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row>
    <row r="948" spans="1:30"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row>
    <row r="949" spans="1:30"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row>
    <row r="950" spans="1:3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row>
    <row r="951" spans="1:30"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row>
    <row r="952" spans="1:30"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row>
    <row r="953" spans="1:30"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row>
    <row r="954" spans="1:30"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row>
    <row r="955" spans="1:30"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row>
    <row r="956" spans="1:30"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row>
    <row r="957" spans="1:30"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row>
    <row r="958" spans="1:30"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row>
    <row r="959" spans="1:30"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row>
    <row r="960" spans="1:3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row>
    <row r="961" spans="1:30"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row>
    <row r="962" spans="1:30"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row>
    <row r="963" spans="1:30"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row>
    <row r="964" spans="1:30"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row>
    <row r="965" spans="1:30"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row>
    <row r="966" spans="1:30"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row>
    <row r="967" spans="1:30"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row>
    <row r="968" spans="1:30"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row>
    <row r="969" spans="1:30"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row>
    <row r="970" spans="1:3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row>
    <row r="971" spans="1:30"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row>
    <row r="972" spans="1:30"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row>
    <row r="973" spans="1:30"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row>
    <row r="974" spans="1:30"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row>
    <row r="975" spans="1:30"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row>
    <row r="976" spans="1:30"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row>
    <row r="977" spans="1:30"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row>
    <row r="978" spans="1:30"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row>
    <row r="979" spans="1:30"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row>
    <row r="980" spans="1:3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row>
    <row r="981" spans="1:30"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row>
    <row r="982" spans="1:30"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row>
    <row r="983" spans="1:30"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row>
    <row r="984" spans="1:30"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row>
    <row r="985" spans="1:30"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row>
    <row r="986" spans="1:30"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row>
    <row r="987" spans="1:30"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row>
    <row r="988" spans="1:30"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row>
    <row r="989" spans="1:30"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row>
    <row r="990" spans="1:3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row>
    <row r="991" spans="1:30"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row>
    <row r="992" spans="1:30"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row>
    <row r="993" spans="1:30"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row>
    <row r="994" spans="1:30"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row>
    <row r="995" spans="1:30"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row>
    <row r="996" spans="1:30"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row>
    <row r="997" spans="1:30"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row>
    <row r="998" spans="1:30"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row>
    <row r="999" spans="1:30"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row>
    <row r="1000" spans="1:3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c r="AC1000" s="30"/>
      <c r="AD1000" s="30"/>
    </row>
    <row r="1001" spans="1:30" ht="12.75" customHeight="1">
      <c r="A1001" s="30"/>
      <c r="B1001" s="30"/>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c r="AB1001" s="30"/>
      <c r="AC1001" s="30"/>
      <c r="AD1001" s="30"/>
    </row>
    <row r="1002" spans="1:30" ht="12.75" customHeight="1">
      <c r="A1002" s="30"/>
      <c r="B1002" s="30"/>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c r="AB1002" s="30"/>
      <c r="AC1002" s="30"/>
      <c r="AD1002" s="30"/>
    </row>
    <row r="1003" spans="1:30" ht="12.75" customHeight="1">
      <c r="A1003" s="30"/>
      <c r="B1003" s="30"/>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c r="AB1003" s="30"/>
      <c r="AC1003" s="30"/>
      <c r="AD1003" s="30"/>
    </row>
    <row r="1004" spans="1:30" ht="12.75" customHeight="1">
      <c r="A1004" s="30"/>
      <c r="B1004" s="30"/>
      <c r="C1004" s="30"/>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c r="AB1004" s="30"/>
      <c r="AC1004" s="30"/>
      <c r="AD1004" s="30"/>
    </row>
    <row r="1005" spans="1:30" ht="12.75" customHeight="1">
      <c r="A1005" s="30"/>
      <c r="B1005" s="30"/>
      <c r="C1005" s="30"/>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c r="AB1005" s="30"/>
      <c r="AC1005" s="30"/>
      <c r="AD1005" s="30"/>
    </row>
    <row r="1006" spans="1:30" ht="12.75" customHeight="1">
      <c r="A1006" s="30"/>
      <c r="B1006" s="30"/>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c r="AB1006" s="30"/>
      <c r="AC1006" s="30"/>
      <c r="AD1006" s="30"/>
    </row>
    <row r="1007" spans="1:30" ht="12.75" customHeight="1">
      <c r="A1007" s="30"/>
      <c r="B1007" s="30"/>
      <c r="C1007" s="30"/>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c r="AB1007" s="30"/>
      <c r="AC1007" s="30"/>
      <c r="AD1007" s="30"/>
    </row>
    <row r="1008" spans="1:30" ht="12.75" customHeight="1">
      <c r="A1008" s="30"/>
      <c r="B1008" s="30"/>
      <c r="C1008" s="30"/>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c r="AB1008" s="30"/>
      <c r="AC1008" s="30"/>
      <c r="AD1008" s="30"/>
    </row>
    <row r="1009" spans="1:30" ht="12.75" customHeight="1">
      <c r="A1009" s="30"/>
      <c r="B1009" s="30"/>
      <c r="C1009" s="30"/>
      <c r="D1009" s="30"/>
      <c r="E1009" s="30"/>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c r="AB1009" s="30"/>
      <c r="AC1009" s="30"/>
      <c r="AD1009" s="30"/>
    </row>
    <row r="1010" spans="1:30" ht="12.75" customHeight="1">
      <c r="A1010" s="30"/>
      <c r="B1010" s="30"/>
      <c r="C1010" s="30"/>
      <c r="D1010" s="30"/>
      <c r="E1010" s="30"/>
      <c r="F1010" s="30"/>
      <c r="G1010" s="30"/>
      <c r="H1010" s="30"/>
      <c r="I1010" s="30"/>
      <c r="J1010" s="30"/>
      <c r="K1010" s="30"/>
      <c r="L1010" s="30"/>
      <c r="M1010" s="30"/>
      <c r="N1010" s="30"/>
      <c r="O1010" s="30"/>
      <c r="P1010" s="30"/>
      <c r="Q1010" s="30"/>
      <c r="R1010" s="30"/>
      <c r="S1010" s="30"/>
      <c r="T1010" s="30"/>
      <c r="U1010" s="30"/>
      <c r="V1010" s="30"/>
      <c r="W1010" s="30"/>
      <c r="X1010" s="30"/>
      <c r="Y1010" s="30"/>
      <c r="Z1010" s="30"/>
      <c r="AA1010" s="30"/>
      <c r="AB1010" s="30"/>
      <c r="AC1010" s="30"/>
      <c r="AD1010" s="30"/>
    </row>
    <row r="1011" spans="1:30" ht="12.75" customHeight="1">
      <c r="A1011" s="30"/>
      <c r="B1011" s="30"/>
      <c r="C1011" s="30"/>
      <c r="D1011" s="30"/>
      <c r="E1011" s="30"/>
      <c r="F1011" s="30"/>
      <c r="G1011" s="30"/>
      <c r="H1011" s="30"/>
      <c r="I1011" s="30"/>
      <c r="J1011" s="30"/>
      <c r="K1011" s="30"/>
      <c r="L1011" s="30"/>
      <c r="M1011" s="30"/>
      <c r="N1011" s="30"/>
      <c r="O1011" s="30"/>
      <c r="P1011" s="30"/>
      <c r="Q1011" s="30"/>
      <c r="R1011" s="30"/>
      <c r="S1011" s="30"/>
      <c r="T1011" s="30"/>
      <c r="U1011" s="30"/>
      <c r="V1011" s="30"/>
      <c r="W1011" s="30"/>
      <c r="X1011" s="30"/>
      <c r="Y1011" s="30"/>
      <c r="Z1011" s="30"/>
      <c r="AA1011" s="30"/>
      <c r="AB1011" s="30"/>
      <c r="AC1011" s="30"/>
      <c r="AD1011" s="30"/>
    </row>
    <row r="1012" spans="1:30" ht="12.75" customHeight="1">
      <c r="A1012" s="30"/>
      <c r="B1012" s="30"/>
      <c r="C1012" s="30"/>
      <c r="D1012" s="30"/>
      <c r="E1012" s="30"/>
      <c r="F1012" s="30"/>
      <c r="G1012" s="30"/>
      <c r="H1012" s="30"/>
      <c r="I1012" s="30"/>
      <c r="J1012" s="30"/>
      <c r="K1012" s="30"/>
      <c r="L1012" s="30"/>
      <c r="M1012" s="30"/>
      <c r="N1012" s="30"/>
      <c r="O1012" s="30"/>
      <c r="P1012" s="30"/>
      <c r="Q1012" s="30"/>
      <c r="R1012" s="30"/>
      <c r="S1012" s="30"/>
      <c r="T1012" s="30"/>
      <c r="U1012" s="30"/>
      <c r="V1012" s="30"/>
      <c r="W1012" s="30"/>
      <c r="X1012" s="30"/>
      <c r="Y1012" s="30"/>
      <c r="Z1012" s="30"/>
      <c r="AA1012" s="30"/>
      <c r="AB1012" s="30"/>
      <c r="AC1012" s="30"/>
      <c r="AD1012" s="30"/>
    </row>
    <row r="1013" spans="1:30" ht="12.75" customHeight="1">
      <c r="A1013" s="30"/>
      <c r="B1013" s="30"/>
      <c r="C1013" s="30"/>
      <c r="D1013" s="30"/>
      <c r="E1013" s="30"/>
      <c r="F1013" s="30"/>
      <c r="G1013" s="30"/>
      <c r="H1013" s="30"/>
      <c r="I1013" s="30"/>
      <c r="J1013" s="30"/>
      <c r="K1013" s="30"/>
      <c r="L1013" s="30"/>
      <c r="M1013" s="30"/>
      <c r="N1013" s="30"/>
      <c r="O1013" s="30"/>
      <c r="P1013" s="30"/>
      <c r="Q1013" s="30"/>
      <c r="R1013" s="30"/>
      <c r="S1013" s="30"/>
      <c r="T1013" s="30"/>
      <c r="U1013" s="30"/>
      <c r="V1013" s="30"/>
      <c r="W1013" s="30"/>
      <c r="X1013" s="30"/>
      <c r="Y1013" s="30"/>
      <c r="Z1013" s="30"/>
      <c r="AA1013" s="30"/>
      <c r="AB1013" s="30"/>
      <c r="AC1013" s="30"/>
      <c r="AD1013" s="30"/>
    </row>
    <row r="1014" spans="1:30" ht="12.75" customHeight="1">
      <c r="A1014" s="30"/>
      <c r="B1014" s="30"/>
      <c r="C1014" s="30"/>
      <c r="D1014" s="30"/>
      <c r="E1014" s="30"/>
      <c r="F1014" s="30"/>
      <c r="G1014" s="30"/>
      <c r="H1014" s="30"/>
      <c r="I1014" s="30"/>
      <c r="J1014" s="30"/>
      <c r="K1014" s="30"/>
      <c r="L1014" s="30"/>
      <c r="M1014" s="30"/>
      <c r="N1014" s="30"/>
      <c r="O1014" s="30"/>
      <c r="P1014" s="30"/>
      <c r="Q1014" s="30"/>
      <c r="R1014" s="30"/>
      <c r="S1014" s="30"/>
      <c r="T1014" s="30"/>
      <c r="U1014" s="30"/>
      <c r="V1014" s="30"/>
      <c r="W1014" s="30"/>
      <c r="X1014" s="30"/>
      <c r="Y1014" s="30"/>
      <c r="Z1014" s="30"/>
      <c r="AA1014" s="30"/>
      <c r="AB1014" s="30"/>
      <c r="AC1014" s="30"/>
      <c r="AD1014" s="30"/>
    </row>
    <row r="1015" spans="1:30" ht="12.75" customHeight="1">
      <c r="A1015" s="30"/>
      <c r="B1015" s="30"/>
      <c r="C1015" s="30"/>
      <c r="D1015" s="30"/>
      <c r="E1015" s="30"/>
      <c r="F1015" s="30"/>
      <c r="G1015" s="30"/>
      <c r="H1015" s="30"/>
      <c r="I1015" s="30"/>
      <c r="J1015" s="30"/>
      <c r="K1015" s="30"/>
      <c r="L1015" s="30"/>
      <c r="M1015" s="30"/>
      <c r="N1015" s="30"/>
      <c r="O1015" s="30"/>
      <c r="P1015" s="30"/>
      <c r="Q1015" s="30"/>
      <c r="R1015" s="30"/>
      <c r="S1015" s="30"/>
      <c r="T1015" s="30"/>
      <c r="U1015" s="30"/>
      <c r="V1015" s="30"/>
      <c r="W1015" s="30"/>
      <c r="X1015" s="30"/>
      <c r="Y1015" s="30"/>
      <c r="Z1015" s="30"/>
      <c r="AA1015" s="30"/>
      <c r="AB1015" s="30"/>
      <c r="AC1015" s="30"/>
      <c r="AD1015" s="30"/>
    </row>
    <row r="1016" spans="1:30" ht="15" customHeight="1">
      <c r="C1016" s="30"/>
    </row>
  </sheetData>
  <mergeCells count="99">
    <mergeCell ref="I66:I67"/>
    <mergeCell ref="D71:D72"/>
    <mergeCell ref="E71:E72"/>
    <mergeCell ref="F71:F72"/>
    <mergeCell ref="G71:G72"/>
    <mergeCell ref="H71:H72"/>
    <mergeCell ref="I71:I72"/>
    <mergeCell ref="D66:D67"/>
    <mergeCell ref="E66:E67"/>
    <mergeCell ref="H66:H67"/>
    <mergeCell ref="F54:F55"/>
    <mergeCell ref="G54:G55"/>
    <mergeCell ref="D59:D60"/>
    <mergeCell ref="E59:E60"/>
    <mergeCell ref="F59:F60"/>
    <mergeCell ref="A46:A72"/>
    <mergeCell ref="B46:B52"/>
    <mergeCell ref="D51:D52"/>
    <mergeCell ref="E51:E52"/>
    <mergeCell ref="F51:F52"/>
    <mergeCell ref="B56:B60"/>
    <mergeCell ref="C57:C58"/>
    <mergeCell ref="D57:D58"/>
    <mergeCell ref="E57:E58"/>
    <mergeCell ref="F57:F58"/>
    <mergeCell ref="B68:B72"/>
    <mergeCell ref="B61:B67"/>
    <mergeCell ref="B53:B55"/>
    <mergeCell ref="F66:F67"/>
    <mergeCell ref="D54:D55"/>
    <mergeCell ref="E54:E55"/>
    <mergeCell ref="G31:G32"/>
    <mergeCell ref="H31:H32"/>
    <mergeCell ref="H44:H45"/>
    <mergeCell ref="E36:E37"/>
    <mergeCell ref="F36:F37"/>
    <mergeCell ref="G36:G37"/>
    <mergeCell ref="G51:G52"/>
    <mergeCell ref="H51:H52"/>
    <mergeCell ref="G59:G60"/>
    <mergeCell ref="G57:G58"/>
    <mergeCell ref="G66:G67"/>
    <mergeCell ref="A19:A45"/>
    <mergeCell ref="B19:B22"/>
    <mergeCell ref="D21:D22"/>
    <mergeCell ref="E21:E22"/>
    <mergeCell ref="F21:F22"/>
    <mergeCell ref="B38:B41"/>
    <mergeCell ref="D41:D42"/>
    <mergeCell ref="E41:E42"/>
    <mergeCell ref="F41:F42"/>
    <mergeCell ref="E31:E32"/>
    <mergeCell ref="F31:F32"/>
    <mergeCell ref="B43:B45"/>
    <mergeCell ref="D44:D45"/>
    <mergeCell ref="E44:E45"/>
    <mergeCell ref="F44:F45"/>
    <mergeCell ref="B33:B37"/>
    <mergeCell ref="K17:R62"/>
    <mergeCell ref="H21:H22"/>
    <mergeCell ref="I21:I22"/>
    <mergeCell ref="H26:H27"/>
    <mergeCell ref="I26:I27"/>
    <mergeCell ref="I36:I37"/>
    <mergeCell ref="I51:I52"/>
    <mergeCell ref="H59:H60"/>
    <mergeCell ref="I59:I60"/>
    <mergeCell ref="I31:I32"/>
    <mergeCell ref="H36:H37"/>
    <mergeCell ref="I54:I55"/>
    <mergeCell ref="I44:I45"/>
    <mergeCell ref="H57:H58"/>
    <mergeCell ref="H54:H55"/>
    <mergeCell ref="H41:H42"/>
    <mergeCell ref="I57:I58"/>
    <mergeCell ref="I41:I42"/>
    <mergeCell ref="B11:C16"/>
    <mergeCell ref="D11:I11"/>
    <mergeCell ref="D14:I14"/>
    <mergeCell ref="D15:I15"/>
    <mergeCell ref="D16:I16"/>
    <mergeCell ref="D36:D37"/>
    <mergeCell ref="G41:G42"/>
    <mergeCell ref="G21:G22"/>
    <mergeCell ref="B23:B27"/>
    <mergeCell ref="E26:E27"/>
    <mergeCell ref="F26:F27"/>
    <mergeCell ref="B28:B32"/>
    <mergeCell ref="G26:G27"/>
    <mergeCell ref="G44:G45"/>
    <mergeCell ref="B10:C10"/>
    <mergeCell ref="D10:I10"/>
    <mergeCell ref="B9:C9"/>
    <mergeCell ref="D9:I9"/>
    <mergeCell ref="B6:I6"/>
    <mergeCell ref="B7:C7"/>
    <mergeCell ref="D7:I7"/>
    <mergeCell ref="B8:C8"/>
    <mergeCell ref="D8:I8"/>
  </mergeCells>
  <printOptions horizontalCentered="1"/>
  <pageMargins left="0.51181102362204722" right="0.51181102362204722" top="0.74803149606299213" bottom="0.74803149606299213" header="0" footer="0"/>
  <pageSetup scale="47" orientation="portrait" r:id="rId1"/>
  <rowBreaks count="1" manualBreakCount="1">
    <brk id="4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X78"/>
  <sheetViews>
    <sheetView tabSelected="1" view="pageBreakPreview" zoomScale="20" zoomScaleNormal="30" zoomScaleSheetLayoutView="20" zoomScalePageLayoutView="50" workbookViewId="0">
      <selection activeCell="L13" sqref="L13:M13"/>
    </sheetView>
  </sheetViews>
  <sheetFormatPr defaultColWidth="11" defaultRowHeight="14.25"/>
  <cols>
    <col min="1" max="1" width="11" style="130"/>
    <col min="2" max="2" width="31.125" style="130" customWidth="1"/>
    <col min="3" max="3" width="48" style="130" customWidth="1"/>
    <col min="4" max="4" width="32.5" style="130" customWidth="1"/>
    <col min="5" max="5" width="26.5" style="130" customWidth="1"/>
    <col min="6" max="6" width="63" style="130" customWidth="1"/>
    <col min="7" max="7" width="53.75" style="130" customWidth="1"/>
    <col min="8" max="8" width="48.25" style="130" customWidth="1"/>
    <col min="9" max="9" width="38" style="130" customWidth="1"/>
    <col min="10" max="10" width="151.375" style="130" customWidth="1"/>
    <col min="11" max="11" width="41.5" style="130" customWidth="1"/>
    <col min="12" max="12" width="24.25" style="130" customWidth="1"/>
    <col min="13" max="13" width="28.125" style="130" customWidth="1"/>
    <col min="14" max="14" width="45.625" style="130" customWidth="1"/>
    <col min="15" max="15" width="30.75" style="130" customWidth="1"/>
    <col min="16" max="16" width="37.625" style="130" customWidth="1"/>
    <col min="17" max="17" width="13" style="130" customWidth="1"/>
    <col min="18" max="18" width="20.625" style="130" customWidth="1"/>
    <col min="19" max="19" width="31" style="130" customWidth="1"/>
    <col min="20" max="20" width="50.625" style="130" customWidth="1"/>
    <col min="21" max="21" width="53.75" style="130" customWidth="1"/>
    <col min="22" max="22" width="21.625" style="130" customWidth="1"/>
    <col min="23" max="23" width="24" style="130" customWidth="1"/>
    <col min="24" max="24" width="53.375" style="130" customWidth="1"/>
    <col min="25" max="25" width="40" style="130" customWidth="1"/>
    <col min="26" max="26" width="139.75" style="130" customWidth="1"/>
    <col min="27" max="27" width="192.375" style="130" customWidth="1"/>
    <col min="28" max="28" width="112.25" style="130" customWidth="1"/>
    <col min="29" max="29" width="53.875" style="130" customWidth="1"/>
    <col min="30" max="30" width="38.875" style="130" customWidth="1"/>
    <col min="31" max="31" width="23" style="130" customWidth="1"/>
    <col min="32" max="32" width="25.125" style="130" customWidth="1"/>
    <col min="33" max="33" width="20.375" style="130" customWidth="1"/>
    <col min="34" max="34" width="27.875" style="130" customWidth="1"/>
    <col min="35" max="35" width="29.5" style="130" customWidth="1"/>
    <col min="36" max="36" width="35.5" style="130" customWidth="1"/>
    <col min="37" max="37" width="23.5" style="130" customWidth="1"/>
    <col min="38" max="38" width="14.125" style="130" customWidth="1"/>
    <col min="39" max="39" width="25.875" style="130" customWidth="1"/>
    <col min="40" max="40" width="24.75" style="130" customWidth="1"/>
    <col min="41" max="41" width="15.75" style="130" customWidth="1"/>
    <col min="42" max="42" width="27.25" style="130" customWidth="1"/>
    <col min="43" max="43" width="26" style="130" customWidth="1"/>
    <col min="44" max="44" width="17" style="130" customWidth="1"/>
    <col min="45" max="45" width="96.875" style="130" customWidth="1"/>
    <col min="46" max="46" width="28.5" style="130" customWidth="1"/>
    <col min="47" max="47" width="37.625" style="130" customWidth="1"/>
    <col min="48" max="48" width="25.375" style="130" customWidth="1"/>
    <col min="49" max="49" width="108.375" style="130" customWidth="1"/>
    <col min="50" max="16384" width="11" style="130"/>
  </cols>
  <sheetData>
    <row r="7" spans="1:49" ht="111.75" customHeight="1">
      <c r="B7" s="399"/>
      <c r="C7" s="399"/>
      <c r="D7" s="400" t="s">
        <v>126</v>
      </c>
      <c r="E7" s="401"/>
      <c r="F7" s="401"/>
      <c r="G7" s="401"/>
      <c r="H7" s="401"/>
      <c r="I7" s="401"/>
      <c r="J7" s="402"/>
      <c r="K7" s="406" t="s">
        <v>127</v>
      </c>
      <c r="L7" s="407"/>
      <c r="M7" s="407"/>
      <c r="N7" s="408"/>
    </row>
    <row r="8" spans="1:49" ht="111.75" customHeight="1">
      <c r="B8" s="399"/>
      <c r="C8" s="399"/>
      <c r="D8" s="403"/>
      <c r="E8" s="404"/>
      <c r="F8" s="404"/>
      <c r="G8" s="404"/>
      <c r="H8" s="404"/>
      <c r="I8" s="404"/>
      <c r="J8" s="405"/>
      <c r="K8" s="409" t="s">
        <v>128</v>
      </c>
      <c r="L8" s="410"/>
      <c r="M8" s="410"/>
      <c r="N8" s="411"/>
    </row>
    <row r="9" spans="1:49" ht="111.75" customHeight="1">
      <c r="B9" s="399"/>
      <c r="C9" s="399"/>
      <c r="D9" s="400" t="s">
        <v>129</v>
      </c>
      <c r="E9" s="401"/>
      <c r="F9" s="401"/>
      <c r="G9" s="401"/>
      <c r="H9" s="401"/>
      <c r="I9" s="401"/>
      <c r="J9" s="402"/>
      <c r="K9" s="409" t="s">
        <v>130</v>
      </c>
      <c r="L9" s="410"/>
      <c r="M9" s="410"/>
      <c r="N9" s="411"/>
    </row>
    <row r="10" spans="1:49" ht="111.75" customHeight="1">
      <c r="B10" s="399"/>
      <c r="C10" s="399"/>
      <c r="D10" s="403"/>
      <c r="E10" s="404"/>
      <c r="F10" s="404"/>
      <c r="G10" s="404"/>
      <c r="H10" s="404"/>
      <c r="I10" s="404"/>
      <c r="J10" s="405"/>
      <c r="K10" s="412" t="s">
        <v>131</v>
      </c>
      <c r="L10" s="413"/>
      <c r="M10" s="413"/>
      <c r="N10" s="414"/>
    </row>
    <row r="11" spans="1:49" ht="92.25" customHeight="1"/>
    <row r="12" spans="1:49" ht="45" thickBot="1">
      <c r="A12" s="131"/>
      <c r="B12" s="166"/>
      <c r="C12" s="166"/>
      <c r="D12" s="166"/>
      <c r="E12" s="166"/>
      <c r="F12" s="166"/>
      <c r="G12" s="166"/>
      <c r="H12" s="166"/>
      <c r="I12" s="166"/>
      <c r="J12" s="166"/>
      <c r="K12" s="166"/>
      <c r="L12" s="166"/>
      <c r="M12" s="166"/>
      <c r="N12" s="166"/>
      <c r="O12" s="166"/>
      <c r="P12" s="131"/>
      <c r="Q12" s="131"/>
      <c r="R12" s="131"/>
      <c r="S12" s="131"/>
      <c r="T12" s="131"/>
      <c r="U12" s="131"/>
      <c r="V12" s="131"/>
      <c r="W12" s="131"/>
      <c r="X12" s="131"/>
      <c r="Y12" s="131"/>
      <c r="Z12" s="131"/>
      <c r="AA12" s="131"/>
      <c r="AB12" s="131"/>
      <c r="AC12" s="131"/>
    </row>
    <row r="13" spans="1:49" ht="141" customHeight="1" thickBot="1">
      <c r="A13" s="131"/>
      <c r="B13" s="415" t="s">
        <v>132</v>
      </c>
      <c r="C13" s="447"/>
      <c r="D13" s="447"/>
      <c r="E13" s="416"/>
      <c r="F13" s="415" t="s">
        <v>133</v>
      </c>
      <c r="G13" s="416"/>
      <c r="H13" s="291"/>
      <c r="I13" s="466"/>
      <c r="J13" s="466"/>
      <c r="K13" s="291"/>
      <c r="L13" s="467"/>
      <c r="M13" s="468"/>
      <c r="N13" s="291"/>
      <c r="O13" s="292"/>
      <c r="P13" s="290"/>
      <c r="Q13" s="131"/>
      <c r="R13" s="131"/>
      <c r="S13" s="131"/>
      <c r="T13" s="131"/>
      <c r="U13" s="131"/>
      <c r="V13" s="131"/>
      <c r="W13" s="131"/>
      <c r="X13" s="131"/>
      <c r="Y13" s="131"/>
      <c r="Z13" s="131"/>
      <c r="AA13" s="131"/>
      <c r="AB13" s="131"/>
      <c r="AC13" s="131"/>
    </row>
    <row r="14" spans="1:49" ht="123.75" customHeight="1" thickBot="1">
      <c r="A14" s="131"/>
      <c r="B14" s="448" t="s">
        <v>134</v>
      </c>
      <c r="C14" s="449"/>
      <c r="D14" s="449"/>
      <c r="E14" s="450"/>
      <c r="F14" s="417">
        <v>1</v>
      </c>
      <c r="G14" s="418"/>
      <c r="H14" s="131"/>
      <c r="I14" s="131"/>
      <c r="J14" s="131"/>
      <c r="K14" s="131"/>
      <c r="L14" s="131"/>
      <c r="M14" s="131"/>
      <c r="N14" s="131"/>
      <c r="O14" s="131"/>
      <c r="P14" s="131"/>
      <c r="Q14" s="131"/>
      <c r="R14" s="131"/>
      <c r="S14" s="131"/>
      <c r="T14" s="131"/>
      <c r="U14" s="131"/>
      <c r="V14" s="131"/>
      <c r="W14" s="131"/>
      <c r="X14" s="131"/>
      <c r="Y14" s="131"/>
      <c r="Z14" s="131"/>
      <c r="AA14" s="131"/>
      <c r="AB14" s="131"/>
      <c r="AC14" s="131"/>
    </row>
    <row r="15" spans="1:49" ht="57" customHeight="1" thickBot="1">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row>
    <row r="16" spans="1:49" ht="28.5" customHeight="1" thickBot="1">
      <c r="A16" s="131"/>
      <c r="B16" s="451" t="s">
        <v>135</v>
      </c>
      <c r="C16" s="454" t="s">
        <v>136</v>
      </c>
      <c r="D16" s="451" t="s">
        <v>137</v>
      </c>
      <c r="E16" s="457" t="s">
        <v>138</v>
      </c>
      <c r="F16" s="458"/>
      <c r="G16" s="459"/>
      <c r="H16" s="454" t="s">
        <v>139</v>
      </c>
      <c r="I16" s="470" t="s">
        <v>140</v>
      </c>
      <c r="J16" s="471"/>
      <c r="K16" s="471"/>
      <c r="L16" s="471"/>
      <c r="M16" s="471"/>
      <c r="N16" s="471"/>
      <c r="O16" s="471"/>
      <c r="P16" s="471"/>
      <c r="Q16" s="471"/>
      <c r="R16" s="471"/>
      <c r="S16" s="471"/>
      <c r="T16" s="472"/>
      <c r="U16" s="479" t="s">
        <v>141</v>
      </c>
      <c r="V16" s="475" t="s">
        <v>142</v>
      </c>
      <c r="W16" s="483" t="s">
        <v>143</v>
      </c>
      <c r="X16" s="484"/>
      <c r="Y16" s="485"/>
      <c r="Z16" s="485"/>
      <c r="AA16" s="485"/>
      <c r="AB16" s="485"/>
      <c r="AC16" s="484"/>
      <c r="AD16" s="484"/>
      <c r="AE16" s="484"/>
      <c r="AF16" s="484"/>
      <c r="AG16" s="484"/>
      <c r="AH16" s="484"/>
      <c r="AI16" s="484"/>
      <c r="AJ16" s="484"/>
      <c r="AK16" s="486" t="s">
        <v>144</v>
      </c>
      <c r="AL16" s="487"/>
      <c r="AM16" s="487"/>
      <c r="AN16" s="487"/>
      <c r="AO16" s="487"/>
      <c r="AP16" s="487"/>
      <c r="AQ16" s="487"/>
      <c r="AR16" s="488"/>
      <c r="AS16" s="463" t="s">
        <v>145</v>
      </c>
      <c r="AT16" s="463" t="s">
        <v>146</v>
      </c>
      <c r="AU16" s="463" t="s">
        <v>147</v>
      </c>
      <c r="AV16" s="463" t="s">
        <v>148</v>
      </c>
      <c r="AW16" s="463" t="s">
        <v>149</v>
      </c>
    </row>
    <row r="17" spans="1:50" ht="32.25" customHeight="1" thickBot="1">
      <c r="A17" s="131"/>
      <c r="B17" s="452"/>
      <c r="C17" s="455"/>
      <c r="D17" s="452"/>
      <c r="E17" s="460"/>
      <c r="F17" s="461"/>
      <c r="G17" s="462"/>
      <c r="H17" s="455"/>
      <c r="I17" s="469" t="s">
        <v>150</v>
      </c>
      <c r="J17" s="469"/>
      <c r="K17" s="469"/>
      <c r="L17" s="469"/>
      <c r="M17" s="470" t="s">
        <v>151</v>
      </c>
      <c r="N17" s="471"/>
      <c r="O17" s="471"/>
      <c r="P17" s="471"/>
      <c r="Q17" s="471"/>
      <c r="R17" s="471"/>
      <c r="S17" s="471"/>
      <c r="T17" s="472"/>
      <c r="U17" s="480"/>
      <c r="V17" s="482"/>
      <c r="W17" s="473" t="s">
        <v>152</v>
      </c>
      <c r="X17" s="475" t="s">
        <v>153</v>
      </c>
      <c r="Y17" s="477" t="s">
        <v>154</v>
      </c>
      <c r="Z17" s="492" t="s">
        <v>155</v>
      </c>
      <c r="AA17" s="494" t="s">
        <v>156</v>
      </c>
      <c r="AB17" s="495" t="s">
        <v>157</v>
      </c>
      <c r="AC17" s="497" t="s">
        <v>158</v>
      </c>
      <c r="AD17" s="499" t="s">
        <v>159</v>
      </c>
      <c r="AE17" s="501" t="s">
        <v>160</v>
      </c>
      <c r="AF17" s="503" t="s">
        <v>161</v>
      </c>
      <c r="AG17" s="504"/>
      <c r="AH17" s="504"/>
      <c r="AI17" s="504"/>
      <c r="AJ17" s="504"/>
      <c r="AK17" s="489"/>
      <c r="AL17" s="490"/>
      <c r="AM17" s="490"/>
      <c r="AN17" s="490"/>
      <c r="AO17" s="490"/>
      <c r="AP17" s="490"/>
      <c r="AQ17" s="490"/>
      <c r="AR17" s="491"/>
      <c r="AS17" s="464"/>
      <c r="AT17" s="464"/>
      <c r="AU17" s="464"/>
      <c r="AV17" s="464"/>
      <c r="AW17" s="464"/>
    </row>
    <row r="18" spans="1:50" ht="173.25" customHeight="1" thickBot="1">
      <c r="A18" s="131"/>
      <c r="B18" s="453"/>
      <c r="C18" s="456"/>
      <c r="D18" s="453"/>
      <c r="E18" s="132" t="s">
        <v>162</v>
      </c>
      <c r="F18" s="132" t="s">
        <v>163</v>
      </c>
      <c r="G18" s="132" t="s">
        <v>164</v>
      </c>
      <c r="H18" s="456"/>
      <c r="I18" s="133" t="s">
        <v>165</v>
      </c>
      <c r="J18" s="134" t="s">
        <v>166</v>
      </c>
      <c r="K18" s="132" t="s">
        <v>167</v>
      </c>
      <c r="L18" s="135" t="s">
        <v>168</v>
      </c>
      <c r="M18" s="132" t="s">
        <v>169</v>
      </c>
      <c r="N18" s="132" t="s">
        <v>170</v>
      </c>
      <c r="O18" s="132" t="s">
        <v>171</v>
      </c>
      <c r="P18" s="132" t="s">
        <v>172</v>
      </c>
      <c r="Q18" s="136" t="s">
        <v>170</v>
      </c>
      <c r="R18" s="137" t="s">
        <v>173</v>
      </c>
      <c r="S18" s="138" t="s">
        <v>174</v>
      </c>
      <c r="T18" s="139" t="s">
        <v>175</v>
      </c>
      <c r="U18" s="481"/>
      <c r="V18" s="476"/>
      <c r="W18" s="474"/>
      <c r="X18" s="476"/>
      <c r="Y18" s="478"/>
      <c r="Z18" s="493"/>
      <c r="AA18" s="469"/>
      <c r="AB18" s="496"/>
      <c r="AC18" s="498"/>
      <c r="AD18" s="500"/>
      <c r="AE18" s="502"/>
      <c r="AF18" s="140" t="s">
        <v>176</v>
      </c>
      <c r="AG18" s="141" t="s">
        <v>177</v>
      </c>
      <c r="AH18" s="141" t="s">
        <v>178</v>
      </c>
      <c r="AI18" s="141" t="s">
        <v>179</v>
      </c>
      <c r="AJ18" s="141" t="s">
        <v>158</v>
      </c>
      <c r="AK18" s="142" t="s">
        <v>180</v>
      </c>
      <c r="AL18" s="142"/>
      <c r="AM18" s="143" t="s">
        <v>181</v>
      </c>
      <c r="AN18" s="142" t="s">
        <v>182</v>
      </c>
      <c r="AO18" s="144"/>
      <c r="AP18" s="145" t="s">
        <v>183</v>
      </c>
      <c r="AQ18" s="145" t="s">
        <v>184</v>
      </c>
      <c r="AR18" s="146" t="s">
        <v>185</v>
      </c>
      <c r="AS18" s="465"/>
      <c r="AT18" s="465"/>
      <c r="AU18" s="465"/>
      <c r="AV18" s="465"/>
      <c r="AW18" s="464"/>
    </row>
    <row r="19" spans="1:50" ht="173.25" customHeight="1">
      <c r="A19" s="131"/>
      <c r="B19" s="563" t="s">
        <v>12</v>
      </c>
      <c r="C19" s="419" t="s">
        <v>186</v>
      </c>
      <c r="D19" s="419">
        <v>1</v>
      </c>
      <c r="E19" s="377" t="s">
        <v>187</v>
      </c>
      <c r="F19" s="420" t="s">
        <v>188</v>
      </c>
      <c r="G19" s="420" t="s">
        <v>189</v>
      </c>
      <c r="H19" s="377" t="s">
        <v>190</v>
      </c>
      <c r="I19" s="509">
        <v>100</v>
      </c>
      <c r="J19" s="571" t="s">
        <v>191</v>
      </c>
      <c r="K19" s="514">
        <v>0.6</v>
      </c>
      <c r="L19" s="572" t="s">
        <v>192</v>
      </c>
      <c r="M19" s="377" t="s">
        <v>193</v>
      </c>
      <c r="N19" s="512" t="s">
        <v>193</v>
      </c>
      <c r="O19" s="513"/>
      <c r="P19" s="377" t="s">
        <v>194</v>
      </c>
      <c r="Q19" s="512">
        <v>0.8</v>
      </c>
      <c r="R19" s="513" t="s">
        <v>195</v>
      </c>
      <c r="S19" s="514">
        <f>+Q19</f>
        <v>0.8</v>
      </c>
      <c r="T19" s="515" t="s">
        <v>195</v>
      </c>
      <c r="U19" s="379" t="s">
        <v>196</v>
      </c>
      <c r="V19" s="165">
        <v>1</v>
      </c>
      <c r="W19" s="377" t="s">
        <v>197</v>
      </c>
      <c r="X19" s="28" t="s">
        <v>198</v>
      </c>
      <c r="Y19" s="28" t="s">
        <v>199</v>
      </c>
      <c r="Z19" s="28" t="s">
        <v>200</v>
      </c>
      <c r="AA19" s="28" t="s">
        <v>201</v>
      </c>
      <c r="AB19" s="28" t="s">
        <v>202</v>
      </c>
      <c r="AC19" s="28" t="s">
        <v>203</v>
      </c>
      <c r="AD19" s="164" t="s">
        <v>204</v>
      </c>
      <c r="AE19" s="164" t="str">
        <f t="shared" ref="AE19:AE28" si="0">IF(OR(AD19="Preventivo",AD19="Detectivo"),"Probabilidad",IF(AD19="Correctivo","Impacto",""))</f>
        <v>Probabilidad</v>
      </c>
      <c r="AF19" s="164" t="s">
        <v>205</v>
      </c>
      <c r="AG19" s="164" t="str">
        <f t="shared" ref="AG19:AG28" si="1">IF(AND(AD19="Preventivo",AF19="Automático"),"50%",IF(AND(AD19="Preventivo",AF19="Manual"),"40%",IF(AND(AD19="Detectivo",AF19="Automático"),"40%",IF(AND(AD19="Detectivo",AF19="Manual"),"30%",IF(AND(AD19="Correctivo",AF19="Automático"),"35%",IF(AND(AD19="Correctivo",AF19="Manual"),"25%",""))))))</f>
        <v>40%</v>
      </c>
      <c r="AH19" s="164" t="s">
        <v>206</v>
      </c>
      <c r="AI19" s="164" t="s">
        <v>207</v>
      </c>
      <c r="AJ19" s="164" t="s">
        <v>208</v>
      </c>
      <c r="AK19" s="25">
        <f>IFERROR(IF(AE19="Probabilidad",(K19-(+K19*AG19)),IF(AE19="Impacto",KK19,"")),"")</f>
        <v>0.36</v>
      </c>
      <c r="AL19" s="25">
        <f>+AK19</f>
        <v>0.36</v>
      </c>
      <c r="AM19" s="163" t="s">
        <v>209</v>
      </c>
      <c r="AN19" s="26">
        <v>0.8</v>
      </c>
      <c r="AO19" s="26">
        <v>0.8</v>
      </c>
      <c r="AP19" s="27" t="s">
        <v>195</v>
      </c>
      <c r="AQ19" s="378" t="s">
        <v>196</v>
      </c>
      <c r="AR19" s="379" t="s">
        <v>210</v>
      </c>
      <c r="AS19" s="380" t="s">
        <v>211</v>
      </c>
      <c r="AT19" s="380" t="s">
        <v>198</v>
      </c>
      <c r="AU19" s="381" t="s">
        <v>212</v>
      </c>
      <c r="AV19" s="380" t="s">
        <v>213</v>
      </c>
      <c r="AW19" s="382" t="s">
        <v>214</v>
      </c>
    </row>
    <row r="20" spans="1:50" ht="173.25" customHeight="1">
      <c r="A20" s="131"/>
      <c r="B20" s="564"/>
      <c r="C20" s="419"/>
      <c r="D20" s="419"/>
      <c r="E20" s="377"/>
      <c r="F20" s="420"/>
      <c r="G20" s="420"/>
      <c r="H20" s="377"/>
      <c r="I20" s="509"/>
      <c r="J20" s="571"/>
      <c r="K20" s="514"/>
      <c r="L20" s="572"/>
      <c r="M20" s="377"/>
      <c r="N20" s="512"/>
      <c r="O20" s="513"/>
      <c r="P20" s="377"/>
      <c r="Q20" s="512"/>
      <c r="R20" s="513"/>
      <c r="S20" s="514"/>
      <c r="T20" s="515"/>
      <c r="U20" s="379"/>
      <c r="V20" s="165">
        <v>2</v>
      </c>
      <c r="W20" s="377"/>
      <c r="X20" s="28" t="s">
        <v>198</v>
      </c>
      <c r="Y20" s="28" t="s">
        <v>215</v>
      </c>
      <c r="Z20" s="28" t="s">
        <v>216</v>
      </c>
      <c r="AA20" s="28" t="s">
        <v>217</v>
      </c>
      <c r="AB20" s="28" t="s">
        <v>218</v>
      </c>
      <c r="AC20" s="28" t="s">
        <v>219</v>
      </c>
      <c r="AD20" s="164" t="s">
        <v>204</v>
      </c>
      <c r="AE20" s="164" t="str">
        <f t="shared" si="0"/>
        <v>Probabilidad</v>
      </c>
      <c r="AF20" s="164" t="s">
        <v>205</v>
      </c>
      <c r="AG20" s="164" t="str">
        <f t="shared" si="1"/>
        <v>40%</v>
      </c>
      <c r="AH20" s="164" t="s">
        <v>206</v>
      </c>
      <c r="AI20" s="164" t="s">
        <v>207</v>
      </c>
      <c r="AJ20" s="164" t="s">
        <v>208</v>
      </c>
      <c r="AK20" s="25">
        <v>0.26</v>
      </c>
      <c r="AL20" s="25">
        <v>0.26</v>
      </c>
      <c r="AM20" s="163" t="s">
        <v>209</v>
      </c>
      <c r="AN20" s="26">
        <v>0.8</v>
      </c>
      <c r="AO20" s="26">
        <v>0.8</v>
      </c>
      <c r="AP20" s="27" t="s">
        <v>195</v>
      </c>
      <c r="AQ20" s="378"/>
      <c r="AR20" s="379"/>
      <c r="AS20" s="380"/>
      <c r="AT20" s="380"/>
      <c r="AU20" s="381"/>
      <c r="AV20" s="380"/>
      <c r="AW20" s="382"/>
    </row>
    <row r="21" spans="1:50" ht="173.25" customHeight="1">
      <c r="A21" s="131"/>
      <c r="B21" s="564"/>
      <c r="C21" s="419"/>
      <c r="D21" s="419"/>
      <c r="E21" s="377"/>
      <c r="F21" s="420"/>
      <c r="G21" s="420"/>
      <c r="H21" s="377"/>
      <c r="I21" s="509"/>
      <c r="J21" s="571"/>
      <c r="K21" s="514"/>
      <c r="L21" s="572"/>
      <c r="M21" s="377"/>
      <c r="N21" s="512"/>
      <c r="O21" s="513"/>
      <c r="P21" s="377"/>
      <c r="Q21" s="512"/>
      <c r="R21" s="513"/>
      <c r="S21" s="514"/>
      <c r="T21" s="515"/>
      <c r="U21" s="379"/>
      <c r="V21" s="165">
        <v>3</v>
      </c>
      <c r="W21" s="377"/>
      <c r="X21" s="28" t="s">
        <v>198</v>
      </c>
      <c r="Y21" s="28" t="s">
        <v>220</v>
      </c>
      <c r="Z21" s="28" t="s">
        <v>221</v>
      </c>
      <c r="AA21" s="28" t="s">
        <v>222</v>
      </c>
      <c r="AB21" s="28" t="s">
        <v>223</v>
      </c>
      <c r="AC21" s="28" t="s">
        <v>224</v>
      </c>
      <c r="AD21" s="164" t="s">
        <v>204</v>
      </c>
      <c r="AE21" s="164" t="str">
        <f t="shared" si="0"/>
        <v>Probabilidad</v>
      </c>
      <c r="AF21" s="164" t="s">
        <v>205</v>
      </c>
      <c r="AG21" s="164" t="str">
        <f t="shared" si="1"/>
        <v>40%</v>
      </c>
      <c r="AH21" s="164" t="s">
        <v>206</v>
      </c>
      <c r="AI21" s="164" t="s">
        <v>207</v>
      </c>
      <c r="AJ21" s="164" t="s">
        <v>208</v>
      </c>
      <c r="AK21" s="25">
        <v>0.16</v>
      </c>
      <c r="AL21" s="25">
        <v>0.16</v>
      </c>
      <c r="AM21" s="163" t="s">
        <v>225</v>
      </c>
      <c r="AN21" s="26">
        <v>0.8</v>
      </c>
      <c r="AO21" s="26">
        <v>0.8</v>
      </c>
      <c r="AP21" s="27" t="s">
        <v>195</v>
      </c>
      <c r="AQ21" s="378"/>
      <c r="AR21" s="379"/>
      <c r="AS21" s="380"/>
      <c r="AT21" s="380"/>
      <c r="AU21" s="381"/>
      <c r="AV21" s="380"/>
      <c r="AW21" s="382"/>
    </row>
    <row r="22" spans="1:50" ht="173.25" customHeight="1" thickBot="1">
      <c r="A22" s="131"/>
      <c r="B22" s="564"/>
      <c r="C22" s="419"/>
      <c r="D22" s="419"/>
      <c r="E22" s="377"/>
      <c r="F22" s="420"/>
      <c r="G22" s="420"/>
      <c r="H22" s="377"/>
      <c r="I22" s="509"/>
      <c r="J22" s="571"/>
      <c r="K22" s="514"/>
      <c r="L22" s="572"/>
      <c r="M22" s="377"/>
      <c r="N22" s="512"/>
      <c r="O22" s="513"/>
      <c r="P22" s="377"/>
      <c r="Q22" s="512"/>
      <c r="R22" s="513"/>
      <c r="S22" s="514"/>
      <c r="T22" s="515"/>
      <c r="U22" s="379"/>
      <c r="V22" s="165">
        <v>4</v>
      </c>
      <c r="W22" s="377"/>
      <c r="X22" s="28" t="s">
        <v>198</v>
      </c>
      <c r="Y22" s="28" t="s">
        <v>215</v>
      </c>
      <c r="Z22" s="28" t="s">
        <v>226</v>
      </c>
      <c r="AA22" s="28" t="s">
        <v>227</v>
      </c>
      <c r="AB22" s="28" t="s">
        <v>228</v>
      </c>
      <c r="AC22" s="28" t="s">
        <v>229</v>
      </c>
      <c r="AD22" s="164" t="s">
        <v>230</v>
      </c>
      <c r="AE22" s="164" t="str">
        <f t="shared" si="0"/>
        <v>Probabilidad</v>
      </c>
      <c r="AF22" s="164" t="s">
        <v>205</v>
      </c>
      <c r="AG22" s="164" t="str">
        <f t="shared" si="1"/>
        <v>30%</v>
      </c>
      <c r="AH22" s="164" t="s">
        <v>206</v>
      </c>
      <c r="AI22" s="164" t="s">
        <v>207</v>
      </c>
      <c r="AJ22" s="164" t="s">
        <v>208</v>
      </c>
      <c r="AK22" s="25">
        <v>0.11</v>
      </c>
      <c r="AL22" s="25">
        <v>0.11</v>
      </c>
      <c r="AM22" s="163" t="s">
        <v>225</v>
      </c>
      <c r="AN22" s="26">
        <v>0.8</v>
      </c>
      <c r="AO22" s="26">
        <v>0.8</v>
      </c>
      <c r="AP22" s="27" t="s">
        <v>195</v>
      </c>
      <c r="AQ22" s="378"/>
      <c r="AR22" s="379"/>
      <c r="AS22" s="380"/>
      <c r="AT22" s="380"/>
      <c r="AU22" s="381"/>
      <c r="AV22" s="380"/>
      <c r="AW22" s="382"/>
    </row>
    <row r="23" spans="1:50" ht="173.25" customHeight="1">
      <c r="A23" s="131"/>
      <c r="B23" s="564"/>
      <c r="C23" s="566" t="s">
        <v>186</v>
      </c>
      <c r="D23" s="383">
        <v>2</v>
      </c>
      <c r="E23" s="427" t="s">
        <v>187</v>
      </c>
      <c r="F23" s="567" t="s">
        <v>188</v>
      </c>
      <c r="G23" s="567" t="s">
        <v>189</v>
      </c>
      <c r="H23" s="427" t="s">
        <v>190</v>
      </c>
      <c r="I23" s="569">
        <v>100</v>
      </c>
      <c r="J23" s="433" t="s">
        <v>191</v>
      </c>
      <c r="K23" s="436">
        <v>0.6</v>
      </c>
      <c r="L23" s="437" t="s">
        <v>192</v>
      </c>
      <c r="M23" s="440" t="s">
        <v>193</v>
      </c>
      <c r="N23" s="441" t="s">
        <v>193</v>
      </c>
      <c r="O23" s="444"/>
      <c r="P23" s="440" t="s">
        <v>194</v>
      </c>
      <c r="Q23" s="442">
        <v>0.8</v>
      </c>
      <c r="R23" s="445" t="s">
        <v>195</v>
      </c>
      <c r="S23" s="421">
        <f>+Q23</f>
        <v>0.8</v>
      </c>
      <c r="T23" s="423" t="s">
        <v>195</v>
      </c>
      <c r="U23" s="425" t="s">
        <v>196</v>
      </c>
      <c r="V23" s="221">
        <v>1</v>
      </c>
      <c r="W23" s="427" t="s">
        <v>197</v>
      </c>
      <c r="X23" s="222" t="s">
        <v>198</v>
      </c>
      <c r="Y23" s="222" t="s">
        <v>199</v>
      </c>
      <c r="Z23" s="222" t="s">
        <v>200</v>
      </c>
      <c r="AA23" s="222" t="s">
        <v>201</v>
      </c>
      <c r="AB23" s="222" t="s">
        <v>202</v>
      </c>
      <c r="AC23" s="222" t="s">
        <v>203</v>
      </c>
      <c r="AD23" s="223" t="s">
        <v>204</v>
      </c>
      <c r="AE23" s="223" t="str">
        <f t="shared" si="0"/>
        <v>Probabilidad</v>
      </c>
      <c r="AF23" s="223" t="s">
        <v>205</v>
      </c>
      <c r="AG23" s="223" t="str">
        <f t="shared" si="1"/>
        <v>40%</v>
      </c>
      <c r="AH23" s="223" t="s">
        <v>206</v>
      </c>
      <c r="AI23" s="223" t="s">
        <v>207</v>
      </c>
      <c r="AJ23" s="223" t="s">
        <v>208</v>
      </c>
      <c r="AK23" s="224">
        <f>IFERROR(IF(AE23="Probabilidad",(K23-(+K23*AG23)),IF(AE23="Impacto",KK23,"")),"")</f>
        <v>0.36</v>
      </c>
      <c r="AL23" s="224">
        <f>+AK23</f>
        <v>0.36</v>
      </c>
      <c r="AM23" s="225" t="s">
        <v>209</v>
      </c>
      <c r="AN23" s="226">
        <v>0.8</v>
      </c>
      <c r="AO23" s="226">
        <v>0.8</v>
      </c>
      <c r="AP23" s="227" t="s">
        <v>195</v>
      </c>
      <c r="AQ23" s="429" t="s">
        <v>196</v>
      </c>
      <c r="AR23" s="425" t="s">
        <v>210</v>
      </c>
      <c r="AS23" s="383" t="s">
        <v>211</v>
      </c>
      <c r="AT23" s="383" t="s">
        <v>198</v>
      </c>
      <c r="AU23" s="431" t="s">
        <v>212</v>
      </c>
      <c r="AV23" s="383" t="s">
        <v>213</v>
      </c>
      <c r="AW23" s="385" t="s">
        <v>231</v>
      </c>
    </row>
    <row r="24" spans="1:50" ht="173.25" customHeight="1">
      <c r="A24" s="131"/>
      <c r="B24" s="564"/>
      <c r="C24" s="383"/>
      <c r="D24" s="383"/>
      <c r="E24" s="427"/>
      <c r="F24" s="567"/>
      <c r="G24" s="567"/>
      <c r="H24" s="427"/>
      <c r="I24" s="569"/>
      <c r="J24" s="434"/>
      <c r="K24" s="421"/>
      <c r="L24" s="438"/>
      <c r="M24" s="427"/>
      <c r="N24" s="442"/>
      <c r="O24" s="445"/>
      <c r="P24" s="427"/>
      <c r="Q24" s="442"/>
      <c r="R24" s="445"/>
      <c r="S24" s="421"/>
      <c r="T24" s="423"/>
      <c r="U24" s="425"/>
      <c r="V24" s="221">
        <v>2</v>
      </c>
      <c r="W24" s="427"/>
      <c r="X24" s="222" t="s">
        <v>198</v>
      </c>
      <c r="Y24" s="222" t="s">
        <v>215</v>
      </c>
      <c r="Z24" s="222" t="s">
        <v>216</v>
      </c>
      <c r="AA24" s="222" t="s">
        <v>217</v>
      </c>
      <c r="AB24" s="222" t="s">
        <v>218</v>
      </c>
      <c r="AC24" s="222" t="s">
        <v>219</v>
      </c>
      <c r="AD24" s="223" t="s">
        <v>204</v>
      </c>
      <c r="AE24" s="223" t="str">
        <f t="shared" si="0"/>
        <v>Probabilidad</v>
      </c>
      <c r="AF24" s="223" t="s">
        <v>205</v>
      </c>
      <c r="AG24" s="223" t="str">
        <f t="shared" si="1"/>
        <v>40%</v>
      </c>
      <c r="AH24" s="223" t="s">
        <v>206</v>
      </c>
      <c r="AI24" s="223" t="s">
        <v>207</v>
      </c>
      <c r="AJ24" s="223" t="s">
        <v>208</v>
      </c>
      <c r="AK24" s="224">
        <v>0.26</v>
      </c>
      <c r="AL24" s="224">
        <v>0.26</v>
      </c>
      <c r="AM24" s="225" t="s">
        <v>209</v>
      </c>
      <c r="AN24" s="226">
        <v>0.8</v>
      </c>
      <c r="AO24" s="226">
        <v>0.8</v>
      </c>
      <c r="AP24" s="227" t="s">
        <v>195</v>
      </c>
      <c r="AQ24" s="429"/>
      <c r="AR24" s="425"/>
      <c r="AS24" s="383"/>
      <c r="AT24" s="383"/>
      <c r="AU24" s="431"/>
      <c r="AV24" s="383"/>
      <c r="AW24" s="385"/>
    </row>
    <row r="25" spans="1:50" ht="173.25" customHeight="1">
      <c r="A25" s="131"/>
      <c r="B25" s="564"/>
      <c r="C25" s="383"/>
      <c r="D25" s="383"/>
      <c r="E25" s="427"/>
      <c r="F25" s="567"/>
      <c r="G25" s="567"/>
      <c r="H25" s="427"/>
      <c r="I25" s="569"/>
      <c r="J25" s="434"/>
      <c r="K25" s="421"/>
      <c r="L25" s="438"/>
      <c r="M25" s="427"/>
      <c r="N25" s="442"/>
      <c r="O25" s="445"/>
      <c r="P25" s="427"/>
      <c r="Q25" s="442"/>
      <c r="R25" s="445"/>
      <c r="S25" s="421"/>
      <c r="T25" s="423"/>
      <c r="U25" s="425"/>
      <c r="V25" s="221">
        <v>3</v>
      </c>
      <c r="W25" s="427"/>
      <c r="X25" s="222" t="s">
        <v>198</v>
      </c>
      <c r="Y25" s="222" t="s">
        <v>220</v>
      </c>
      <c r="Z25" s="222" t="s">
        <v>221</v>
      </c>
      <c r="AA25" s="222" t="s">
        <v>222</v>
      </c>
      <c r="AB25" s="222" t="s">
        <v>223</v>
      </c>
      <c r="AC25" s="222" t="s">
        <v>224</v>
      </c>
      <c r="AD25" s="223" t="s">
        <v>204</v>
      </c>
      <c r="AE25" s="223" t="str">
        <f t="shared" si="0"/>
        <v>Probabilidad</v>
      </c>
      <c r="AF25" s="223" t="s">
        <v>205</v>
      </c>
      <c r="AG25" s="223" t="str">
        <f t="shared" si="1"/>
        <v>40%</v>
      </c>
      <c r="AH25" s="223" t="s">
        <v>206</v>
      </c>
      <c r="AI25" s="223" t="s">
        <v>207</v>
      </c>
      <c r="AJ25" s="223" t="s">
        <v>208</v>
      </c>
      <c r="AK25" s="224">
        <v>0.16</v>
      </c>
      <c r="AL25" s="224">
        <v>0.16</v>
      </c>
      <c r="AM25" s="225" t="s">
        <v>225</v>
      </c>
      <c r="AN25" s="226">
        <v>0.8</v>
      </c>
      <c r="AO25" s="226">
        <v>0.8</v>
      </c>
      <c r="AP25" s="227" t="s">
        <v>195</v>
      </c>
      <c r="AQ25" s="429"/>
      <c r="AR25" s="425"/>
      <c r="AS25" s="383"/>
      <c r="AT25" s="383"/>
      <c r="AU25" s="431"/>
      <c r="AV25" s="383"/>
      <c r="AW25" s="385"/>
    </row>
    <row r="26" spans="1:50" ht="173.25" customHeight="1" thickBot="1">
      <c r="A26" s="131"/>
      <c r="B26" s="564"/>
      <c r="C26" s="384"/>
      <c r="D26" s="384"/>
      <c r="E26" s="428"/>
      <c r="F26" s="568"/>
      <c r="G26" s="568"/>
      <c r="H26" s="428"/>
      <c r="I26" s="570"/>
      <c r="J26" s="435"/>
      <c r="K26" s="422"/>
      <c r="L26" s="439"/>
      <c r="M26" s="428"/>
      <c r="N26" s="443"/>
      <c r="O26" s="446"/>
      <c r="P26" s="428"/>
      <c r="Q26" s="443"/>
      <c r="R26" s="446"/>
      <c r="S26" s="422"/>
      <c r="T26" s="424"/>
      <c r="U26" s="426"/>
      <c r="V26" s="228">
        <v>4</v>
      </c>
      <c r="W26" s="428"/>
      <c r="X26" s="229" t="s">
        <v>198</v>
      </c>
      <c r="Y26" s="229" t="s">
        <v>215</v>
      </c>
      <c r="Z26" s="229" t="s">
        <v>226</v>
      </c>
      <c r="AA26" s="229" t="s">
        <v>227</v>
      </c>
      <c r="AB26" s="229" t="s">
        <v>228</v>
      </c>
      <c r="AC26" s="229" t="s">
        <v>229</v>
      </c>
      <c r="AD26" s="230" t="s">
        <v>230</v>
      </c>
      <c r="AE26" s="230" t="str">
        <f t="shared" si="0"/>
        <v>Probabilidad</v>
      </c>
      <c r="AF26" s="230" t="s">
        <v>205</v>
      </c>
      <c r="AG26" s="230" t="str">
        <f t="shared" si="1"/>
        <v>30%</v>
      </c>
      <c r="AH26" s="230" t="s">
        <v>206</v>
      </c>
      <c r="AI26" s="230" t="s">
        <v>207</v>
      </c>
      <c r="AJ26" s="230" t="s">
        <v>208</v>
      </c>
      <c r="AK26" s="231">
        <v>0.11</v>
      </c>
      <c r="AL26" s="231">
        <v>0.11</v>
      </c>
      <c r="AM26" s="232" t="s">
        <v>225</v>
      </c>
      <c r="AN26" s="233">
        <v>0.8</v>
      </c>
      <c r="AO26" s="233">
        <v>0.8</v>
      </c>
      <c r="AP26" s="234" t="s">
        <v>195</v>
      </c>
      <c r="AQ26" s="430"/>
      <c r="AR26" s="426"/>
      <c r="AS26" s="384"/>
      <c r="AT26" s="384"/>
      <c r="AU26" s="432"/>
      <c r="AV26" s="384"/>
      <c r="AW26" s="386"/>
    </row>
    <row r="27" spans="1:50" ht="251.25" customHeight="1" thickTop="1">
      <c r="A27" s="131"/>
      <c r="B27" s="564"/>
      <c r="C27" s="505" t="s">
        <v>186</v>
      </c>
      <c r="D27" s="505">
        <v>3</v>
      </c>
      <c r="E27" s="506" t="s">
        <v>232</v>
      </c>
      <c r="F27" s="506" t="s">
        <v>233</v>
      </c>
      <c r="G27" s="235" t="s">
        <v>234</v>
      </c>
      <c r="H27" s="506" t="s">
        <v>190</v>
      </c>
      <c r="I27" s="507">
        <v>4</v>
      </c>
      <c r="J27" s="511" t="s">
        <v>235</v>
      </c>
      <c r="K27" s="508">
        <v>0.4</v>
      </c>
      <c r="L27" s="528" t="str">
        <f>+IF(J27="","",IF(J27=$C$58,$B$58,IF(J27=$C$59,$B$59,IF(J27=$C$60,$B$60, IF(J27=$C$61,$B$61,IF(J27=$C$62,$B$62))))))</f>
        <v>Baja</v>
      </c>
      <c r="M27" s="506" t="s">
        <v>236</v>
      </c>
      <c r="N27" s="508">
        <v>0.6</v>
      </c>
      <c r="O27" s="529" t="s">
        <v>237</v>
      </c>
      <c r="P27" s="506" t="s">
        <v>238</v>
      </c>
      <c r="Q27" s="508">
        <v>0.6</v>
      </c>
      <c r="R27" s="507" t="s">
        <v>239</v>
      </c>
      <c r="S27" s="508">
        <v>0.6</v>
      </c>
      <c r="T27" s="507" t="s">
        <v>239</v>
      </c>
      <c r="U27" s="510" t="s">
        <v>237</v>
      </c>
      <c r="V27" s="236">
        <v>1</v>
      </c>
      <c r="W27" s="506" t="s">
        <v>240</v>
      </c>
      <c r="X27" s="237" t="s">
        <v>241</v>
      </c>
      <c r="Y27" s="238" t="s">
        <v>242</v>
      </c>
      <c r="Z27" s="239" t="s">
        <v>243</v>
      </c>
      <c r="AA27" s="237" t="s">
        <v>244</v>
      </c>
      <c r="AB27" s="237" t="s">
        <v>245</v>
      </c>
      <c r="AC27" s="235" t="s">
        <v>246</v>
      </c>
      <c r="AD27" s="240" t="s">
        <v>230</v>
      </c>
      <c r="AE27" s="240" t="str">
        <f t="shared" si="0"/>
        <v>Probabilidad</v>
      </c>
      <c r="AF27" s="240" t="s">
        <v>205</v>
      </c>
      <c r="AG27" s="240" t="str">
        <f t="shared" si="1"/>
        <v>30%</v>
      </c>
      <c r="AH27" s="240" t="s">
        <v>206</v>
      </c>
      <c r="AI27" s="240" t="s">
        <v>207</v>
      </c>
      <c r="AJ27" s="241" t="s">
        <v>208</v>
      </c>
      <c r="AK27" s="242">
        <f>IFERROR(IF(AE27="Probabilidad",(K27-(+K27*AG27)),IF(AE27="Impacto",KK27,"")),"")</f>
        <v>0.28000000000000003</v>
      </c>
      <c r="AL27" s="242">
        <f>+AK27</f>
        <v>0.28000000000000003</v>
      </c>
      <c r="AM27" s="243" t="str">
        <f>IFERROR(IF(AK27="","",IF(AK27&lt;=0.2,"Muy Baja",IF(AK27&lt;=0.4,"Baja",IF(AK27&lt;=0.6,"Media",IF(AK27&lt;=0.8,"Alta","Muy Alta"))))),"")</f>
        <v>Baja</v>
      </c>
      <c r="AN27" s="244">
        <f>IF(AE27='[2]FORMULAS '!$G$60,S27-(S27*AG27),S27)</f>
        <v>0.6</v>
      </c>
      <c r="AO27" s="244">
        <v>0.6</v>
      </c>
      <c r="AP27" s="245" t="s">
        <v>239</v>
      </c>
      <c r="AQ27" s="246" t="s">
        <v>237</v>
      </c>
      <c r="AR27" s="510" t="s">
        <v>210</v>
      </c>
      <c r="AS27" s="506" t="s">
        <v>247</v>
      </c>
      <c r="AT27" s="506" t="s">
        <v>248</v>
      </c>
      <c r="AU27" s="506" t="s">
        <v>249</v>
      </c>
      <c r="AV27" s="506" t="s">
        <v>250</v>
      </c>
      <c r="AW27" s="516" t="s">
        <v>251</v>
      </c>
      <c r="AX27" s="131"/>
    </row>
    <row r="28" spans="1:50" ht="256.5" customHeight="1" thickBot="1">
      <c r="A28" s="131"/>
      <c r="B28" s="564"/>
      <c r="C28" s="505"/>
      <c r="D28" s="505"/>
      <c r="E28" s="506"/>
      <c r="F28" s="506"/>
      <c r="G28" s="247" t="s">
        <v>252</v>
      </c>
      <c r="H28" s="506"/>
      <c r="I28" s="507"/>
      <c r="J28" s="511"/>
      <c r="K28" s="508"/>
      <c r="L28" s="528"/>
      <c r="M28" s="506"/>
      <c r="N28" s="508"/>
      <c r="O28" s="529"/>
      <c r="P28" s="506"/>
      <c r="Q28" s="508"/>
      <c r="R28" s="507"/>
      <c r="S28" s="508"/>
      <c r="T28" s="507"/>
      <c r="U28" s="510"/>
      <c r="V28" s="236">
        <v>2</v>
      </c>
      <c r="W28" s="506"/>
      <c r="X28" s="247" t="s">
        <v>253</v>
      </c>
      <c r="Y28" s="247" t="s">
        <v>254</v>
      </c>
      <c r="Z28" s="248" t="s">
        <v>255</v>
      </c>
      <c r="AA28" s="247" t="s">
        <v>256</v>
      </c>
      <c r="AB28" s="247" t="s">
        <v>257</v>
      </c>
      <c r="AC28" s="248" t="s">
        <v>258</v>
      </c>
      <c r="AD28" s="240" t="s">
        <v>230</v>
      </c>
      <c r="AE28" s="240" t="str">
        <f t="shared" si="0"/>
        <v>Probabilidad</v>
      </c>
      <c r="AF28" s="240" t="s">
        <v>205</v>
      </c>
      <c r="AG28" s="240" t="str">
        <f t="shared" si="1"/>
        <v>30%</v>
      </c>
      <c r="AH28" s="240" t="s">
        <v>206</v>
      </c>
      <c r="AI28" s="240" t="s">
        <v>207</v>
      </c>
      <c r="AJ28" s="241" t="s">
        <v>208</v>
      </c>
      <c r="AK28" s="242">
        <f>IFERROR(IF(AND(AE27="Probabilidad",AE28="Probabilidad"),(AL27-(+AL27*AG28)),IF(AE27="Probabilidad",(K27-(+K27*AG28)),IF(AE27="Impacto",AL27,""))),"")</f>
        <v>0.19600000000000001</v>
      </c>
      <c r="AL28" s="242">
        <f t="shared" ref="AL28:AL36" si="2">+AK28</f>
        <v>0.19600000000000001</v>
      </c>
      <c r="AM28" s="243" t="str">
        <f>IFERROR(IF(AK28="","",IF(AK28&lt;=0.2,"Muy Baja",IF(AK28&lt;=0.4,"Baja",IF(AK28&lt;=0.6,"Media",IF(AK28&lt;=0.8,"Alta","Muy Alta"))))),"")</f>
        <v>Muy Baja</v>
      </c>
      <c r="AN28" s="244">
        <f>IF(AE28='[2]FORMULAS '!$G$60,S27-(S27*AG28),S27)</f>
        <v>0.6</v>
      </c>
      <c r="AO28" s="249">
        <v>0.6</v>
      </c>
      <c r="AP28" s="250" t="s">
        <v>239</v>
      </c>
      <c r="AQ28" s="251" t="s">
        <v>237</v>
      </c>
      <c r="AR28" s="510"/>
      <c r="AS28" s="506"/>
      <c r="AT28" s="506"/>
      <c r="AU28" s="506"/>
      <c r="AV28" s="506"/>
      <c r="AW28" s="517"/>
      <c r="AX28" s="131"/>
    </row>
    <row r="29" spans="1:50" ht="215.25" customHeight="1" thickTop="1">
      <c r="A29" s="131"/>
      <c r="B29" s="564"/>
      <c r="C29" s="518" t="s">
        <v>186</v>
      </c>
      <c r="D29" s="518">
        <v>4</v>
      </c>
      <c r="E29" s="518" t="s">
        <v>232</v>
      </c>
      <c r="F29" s="519" t="s">
        <v>259</v>
      </c>
      <c r="G29" s="519" t="s">
        <v>260</v>
      </c>
      <c r="H29" s="518" t="s">
        <v>190</v>
      </c>
      <c r="I29" s="522">
        <v>365</v>
      </c>
      <c r="J29" s="524" t="s">
        <v>191</v>
      </c>
      <c r="K29" s="526">
        <f>+IF(J29="","",IF(J29=$C$58,$D$58,IF(J29=$C$59,$D$59,IF(J29=$C$60,$D$60, IF(J29=$C$61,$D$61,IF(J29=$C$62,$D$62))))))</f>
        <v>0.6</v>
      </c>
      <c r="L29" s="533" t="str">
        <f>+IF(J29="","",IF(J29=$C$58,$B$58,IF(J29=$C$59,$B$59,IF(J29=$C$60,$B$60, IF(J29=$C$61,$B$61,IF(J29=$C$62,$B$62))))))</f>
        <v>Media</v>
      </c>
      <c r="M29" s="518" t="s">
        <v>261</v>
      </c>
      <c r="N29" s="534">
        <f>+IF(M29="","",IF(M29="N/A","",IF(OR(M29=$M$58,M29=$N$58),$L$58,IF(OR(M29=$M$59,M29=$N$59),$L$59,IF(OR(M29=$M$60,M29=$N$60),$L$60,IF(OR(M29=$M$61,M29=$N$61),$L$61,IF(OR(M29=$M$62,M29=$N$62),$L$62)))))))</f>
        <v>0.8</v>
      </c>
      <c r="O29" s="531" t="str">
        <f>+IF(M29="","",IF(M29="N/A","",IF(OR(M29=$M$58,M29=$N$58),$K$58,IF(OR(M29=$M$59,M29=$N$59),$K$59,IF(OR(M29=$M$60,M29=$N$60),$K$60,IF(OR(M29=$M$61,M29=$N$61),$K$61,IF(OR(M29=$M$62,M29=$N$62),$K$62)))))))</f>
        <v xml:space="preserve">Mayor </v>
      </c>
      <c r="P29" s="518" t="s">
        <v>194</v>
      </c>
      <c r="Q29" s="534">
        <f>+IF(P29="","",IF(P29="N/A","",IF(OR(P29=$M$58,P29=$N$58),$L$58,IF(OR(P29=$M$58,P29=$N$58),$L$58,IF(OR(P29=$M$59,P29=$N$59),$L$59,IF(OR(P29=$M$60,P29=$N$60),$L$60,IF(OR(P29=$M$61,P29=$N$61),$L$61,(IF(OR(P29=$M$62,P29=$N$62),$L$62)))))))))</f>
        <v>0.8</v>
      </c>
      <c r="R29" s="531" t="str">
        <f>+IF(P29="","",IF(P29="N/A","",IF(OR(P29=$M$58,P29=$N$58),$K$58,IF(OR(P29=$M$59,P29=$N$59),$K$59,IF(OR(P29=$M$60,P29=$N$60),$K$60,IF(OR(P29=$M$61,P29=$N$61),$K$61,IF(OR(P29=$M$62,P29=$N$62),$K$62)))))))</f>
        <v xml:space="preserve">Mayor </v>
      </c>
      <c r="S29" s="526">
        <v>0.8</v>
      </c>
      <c r="T29" s="531" t="s">
        <v>262</v>
      </c>
      <c r="U29" s="530" t="s">
        <v>196</v>
      </c>
      <c r="V29" s="252">
        <v>1</v>
      </c>
      <c r="W29" s="518" t="s">
        <v>240</v>
      </c>
      <c r="X29" s="239" t="s">
        <v>263</v>
      </c>
      <c r="Y29" s="235" t="s">
        <v>242</v>
      </c>
      <c r="Z29" s="235" t="s">
        <v>264</v>
      </c>
      <c r="AA29" s="238" t="s">
        <v>265</v>
      </c>
      <c r="AB29" s="238" t="s">
        <v>266</v>
      </c>
      <c r="AC29" s="235" t="s">
        <v>267</v>
      </c>
      <c r="AD29" s="253" t="s">
        <v>230</v>
      </c>
      <c r="AE29" s="254" t="str">
        <f t="shared" ref="AE29:AE36" si="3">IF(OR(AD29="Preventivo",AD29="Detectivo"),"Probabilidad",IF(AD29="Correctivo","Impacto",""))</f>
        <v>Probabilidad</v>
      </c>
      <c r="AF29" s="254" t="s">
        <v>205</v>
      </c>
      <c r="AG29" s="254" t="str">
        <f t="shared" ref="AG29:AG36" si="4">IF(AND(AD29="Preventivo",AF29="Automático"),"50%",IF(AND(AD29="Preventivo",AF29="Manual"),"40%",IF(AND(AD29="Detectivo",AF29="Automático"),"40%",IF(AND(AD29="Detectivo",AF29="Manual"),"30%",IF(AND(AD29="Correctivo",AF29="Automático"),"35%",IF(AND(AD29="Correctivo",AF29="Manual"),"25%",""))))))</f>
        <v>30%</v>
      </c>
      <c r="AH29" s="254" t="s">
        <v>206</v>
      </c>
      <c r="AI29" s="254" t="s">
        <v>207</v>
      </c>
      <c r="AJ29" s="254" t="s">
        <v>208</v>
      </c>
      <c r="AK29" s="255">
        <f>IFERROR(IF(AE29="Probabilidad",(K29-(+K29*AG29)),IF(AE29="Impacto",KK29,"")),"")</f>
        <v>0.42</v>
      </c>
      <c r="AL29" s="255">
        <f t="shared" si="2"/>
        <v>0.42</v>
      </c>
      <c r="AM29" s="256" t="str">
        <f t="shared" ref="AM29:AM36" si="5">IFERROR(IF(AK29="","",IF(AK29&lt;=0.2,"Muy Baja",IF(AK29&lt;=0.4,"Baja",IF(AK29&lt;=0.6,"Media",IF(AK29&lt;=0.8,"Alta","Muy Alta"))))),"")</f>
        <v>Media</v>
      </c>
      <c r="AN29" s="257" t="s">
        <v>262</v>
      </c>
      <c r="AO29" s="257">
        <v>0.8</v>
      </c>
      <c r="AP29" s="258" t="s">
        <v>195</v>
      </c>
      <c r="AQ29" s="259" t="s">
        <v>268</v>
      </c>
      <c r="AR29" s="530" t="s">
        <v>210</v>
      </c>
      <c r="AS29" s="519" t="s">
        <v>269</v>
      </c>
      <c r="AT29" s="547" t="s">
        <v>248</v>
      </c>
      <c r="AU29" s="549" t="s">
        <v>249</v>
      </c>
      <c r="AV29" s="561" t="s">
        <v>250</v>
      </c>
      <c r="AW29" s="516" t="s">
        <v>270</v>
      </c>
      <c r="AX29" s="131"/>
    </row>
    <row r="30" spans="1:50" ht="215.25" customHeight="1">
      <c r="A30" s="131"/>
      <c r="B30" s="564"/>
      <c r="C30" s="505"/>
      <c r="D30" s="505"/>
      <c r="E30" s="505"/>
      <c r="F30" s="520"/>
      <c r="G30" s="521"/>
      <c r="H30" s="505"/>
      <c r="I30" s="523"/>
      <c r="J30" s="525"/>
      <c r="K30" s="527"/>
      <c r="L30" s="528"/>
      <c r="M30" s="505"/>
      <c r="N30" s="508"/>
      <c r="O30" s="532"/>
      <c r="P30" s="505"/>
      <c r="Q30" s="508"/>
      <c r="R30" s="532"/>
      <c r="S30" s="527"/>
      <c r="T30" s="532"/>
      <c r="U30" s="510"/>
      <c r="V30" s="260">
        <v>2</v>
      </c>
      <c r="W30" s="505"/>
      <c r="X30" s="239" t="s">
        <v>263</v>
      </c>
      <c r="Y30" s="261" t="s">
        <v>242</v>
      </c>
      <c r="Z30" s="261" t="s">
        <v>271</v>
      </c>
      <c r="AA30" s="261" t="s">
        <v>272</v>
      </c>
      <c r="AB30" s="262" t="s">
        <v>273</v>
      </c>
      <c r="AC30" s="261" t="s">
        <v>274</v>
      </c>
      <c r="AD30" s="241" t="s">
        <v>275</v>
      </c>
      <c r="AE30" s="263" t="str">
        <f t="shared" si="3"/>
        <v>Impacto</v>
      </c>
      <c r="AF30" s="263" t="s">
        <v>205</v>
      </c>
      <c r="AG30" s="263" t="str">
        <f t="shared" si="4"/>
        <v>25%</v>
      </c>
      <c r="AH30" s="263" t="s">
        <v>206</v>
      </c>
      <c r="AI30" s="263" t="s">
        <v>207</v>
      </c>
      <c r="AJ30" s="263" t="s">
        <v>208</v>
      </c>
      <c r="AK30" s="264">
        <v>0.42</v>
      </c>
      <c r="AL30" s="264">
        <f t="shared" si="2"/>
        <v>0.42</v>
      </c>
      <c r="AM30" s="265" t="str">
        <f t="shared" si="5"/>
        <v>Media</v>
      </c>
      <c r="AN30" s="244" t="s">
        <v>237</v>
      </c>
      <c r="AO30" s="244">
        <v>0.6</v>
      </c>
      <c r="AP30" s="250" t="s">
        <v>239</v>
      </c>
      <c r="AQ30" s="251" t="s">
        <v>237</v>
      </c>
      <c r="AR30" s="510"/>
      <c r="AS30" s="520"/>
      <c r="AT30" s="506"/>
      <c r="AU30" s="550"/>
      <c r="AV30" s="562"/>
      <c r="AW30" s="516"/>
      <c r="AX30" s="131"/>
    </row>
    <row r="31" spans="1:50" ht="273.75" customHeight="1" thickBot="1">
      <c r="A31" s="131"/>
      <c r="B31" s="564"/>
      <c r="C31" s="505"/>
      <c r="D31" s="505"/>
      <c r="E31" s="505"/>
      <c r="F31" s="520"/>
      <c r="G31" s="266" t="s">
        <v>276</v>
      </c>
      <c r="H31" s="505"/>
      <c r="I31" s="523"/>
      <c r="J31" s="525"/>
      <c r="K31" s="527"/>
      <c r="L31" s="528"/>
      <c r="M31" s="505"/>
      <c r="N31" s="508"/>
      <c r="O31" s="532"/>
      <c r="P31" s="505"/>
      <c r="Q31" s="508"/>
      <c r="R31" s="532"/>
      <c r="S31" s="527"/>
      <c r="T31" s="532"/>
      <c r="U31" s="510"/>
      <c r="V31" s="267">
        <v>3</v>
      </c>
      <c r="W31" s="505"/>
      <c r="X31" s="248" t="s">
        <v>277</v>
      </c>
      <c r="Y31" s="261" t="s">
        <v>278</v>
      </c>
      <c r="Z31" s="261" t="s">
        <v>279</v>
      </c>
      <c r="AA31" s="262" t="s">
        <v>280</v>
      </c>
      <c r="AB31" s="262" t="s">
        <v>281</v>
      </c>
      <c r="AC31" s="261" t="s">
        <v>282</v>
      </c>
      <c r="AD31" s="241" t="s">
        <v>204</v>
      </c>
      <c r="AE31" s="263" t="str">
        <f t="shared" si="3"/>
        <v>Probabilidad</v>
      </c>
      <c r="AF31" s="240" t="s">
        <v>205</v>
      </c>
      <c r="AG31" s="240" t="str">
        <f t="shared" si="4"/>
        <v>40%</v>
      </c>
      <c r="AH31" s="240" t="s">
        <v>206</v>
      </c>
      <c r="AI31" s="240" t="s">
        <v>207</v>
      </c>
      <c r="AJ31" s="240" t="s">
        <v>208</v>
      </c>
      <c r="AK31" s="242">
        <f>IFERROR(IF(AND(AE29="Probabilidad",AE31="Probabilidad"),(AL29-(+AL29*AG31)),IF(AE29="Probabilidad",(K29-(+K29*AG31)),IF(AE29="Impacto",AL29,""))),"")</f>
        <v>0.252</v>
      </c>
      <c r="AL31" s="242">
        <f t="shared" si="2"/>
        <v>0.252</v>
      </c>
      <c r="AM31" s="243" t="str">
        <f t="shared" si="5"/>
        <v>Baja</v>
      </c>
      <c r="AN31" s="244" t="s">
        <v>237</v>
      </c>
      <c r="AO31" s="244">
        <v>0.6</v>
      </c>
      <c r="AP31" s="250" t="s">
        <v>239</v>
      </c>
      <c r="AQ31" s="268" t="s">
        <v>237</v>
      </c>
      <c r="AR31" s="510"/>
      <c r="AS31" s="520"/>
      <c r="AT31" s="506"/>
      <c r="AU31" s="550"/>
      <c r="AV31" s="562"/>
      <c r="AW31" s="517"/>
      <c r="AX31" s="131"/>
    </row>
    <row r="32" spans="1:50" ht="135.75" customHeight="1" thickTop="1">
      <c r="A32" s="131"/>
      <c r="B32" s="564"/>
      <c r="C32" s="518" t="s">
        <v>186</v>
      </c>
      <c r="D32" s="518">
        <v>5</v>
      </c>
      <c r="E32" s="518" t="s">
        <v>232</v>
      </c>
      <c r="F32" s="553" t="s">
        <v>283</v>
      </c>
      <c r="G32" s="269" t="s">
        <v>284</v>
      </c>
      <c r="H32" s="518" t="s">
        <v>190</v>
      </c>
      <c r="I32" s="522">
        <v>365</v>
      </c>
      <c r="J32" s="524" t="s">
        <v>191</v>
      </c>
      <c r="K32" s="526">
        <f>+IF(J32="","",IF(J32=$C$58,$D$58,IF(J32=$C$59,$D$59,IF(J32=$C$60,$D$60, IF(J32=$C$61,$D$61,IF(J32=$C$62,$D$62))))))</f>
        <v>0.6</v>
      </c>
      <c r="L32" s="533" t="s">
        <v>285</v>
      </c>
      <c r="M32" s="518" t="s">
        <v>261</v>
      </c>
      <c r="N32" s="534">
        <f>+IF(M32="","",IF(M32="N/A","",IF(OR(M32=$M$58,M32=$N$58),$L$58,IF(OR(M32=$M$59,M32=$N$59),$L$59,IF(OR(M32=$M$60,M32=$N$60),$L$60,IF(OR(M32=$M$61,M32=$N$61),$L$61,IF(OR(M32=$M$62,M32=$N$62),$L$62)))))))</f>
        <v>0.8</v>
      </c>
      <c r="O32" s="531" t="str">
        <f>+IF(M32="","",IF(M32="N/A","",IF(OR(M32=$M$58,M32=$N$58),$K$58,IF(OR(M32=$M$59,M32=$N$59),$K$59,IF(OR(M32=$M$60,M32=$N$60),$K$60,IF(OR(M32=$M$61,M32=$N$61),$K$61,IF(OR(M32=$M$62,M32=$N$62),$K$62)))))))</f>
        <v xml:space="preserve">Mayor </v>
      </c>
      <c r="P32" s="518" t="s">
        <v>238</v>
      </c>
      <c r="Q32" s="534">
        <v>0.6</v>
      </c>
      <c r="R32" s="531" t="str">
        <f>+IF(P32="","",IF(P32="N/A","",IF(OR(P32=$M$58,P32=$N$58),$K$58,IF(OR(P32=$M$59,P32=$N$59),$K$59,IF(OR(P32=$M$60,P32=$N$60),$K$60,IF(OR(P32=$M$61,P32=$N$61),$K$61,IF(OR(P32=$M$62,P32=$N$62),$K$62)))))))</f>
        <v xml:space="preserve">Moderado </v>
      </c>
      <c r="S32" s="526">
        <v>0.8</v>
      </c>
      <c r="T32" s="531" t="s">
        <v>262</v>
      </c>
      <c r="U32" s="530" t="s">
        <v>196</v>
      </c>
      <c r="V32" s="270">
        <v>1</v>
      </c>
      <c r="W32" s="518" t="s">
        <v>240</v>
      </c>
      <c r="X32" s="239" t="s">
        <v>286</v>
      </c>
      <c r="Y32" s="271" t="s">
        <v>287</v>
      </c>
      <c r="Z32" s="271" t="s">
        <v>288</v>
      </c>
      <c r="AA32" s="271" t="s">
        <v>289</v>
      </c>
      <c r="AB32" s="271" t="s">
        <v>290</v>
      </c>
      <c r="AC32" s="271" t="s">
        <v>291</v>
      </c>
      <c r="AD32" s="259" t="s">
        <v>275</v>
      </c>
      <c r="AE32" s="254" t="str">
        <f t="shared" si="3"/>
        <v>Impacto</v>
      </c>
      <c r="AF32" s="254" t="s">
        <v>292</v>
      </c>
      <c r="AG32" s="254" t="str">
        <f t="shared" si="4"/>
        <v>35%</v>
      </c>
      <c r="AH32" s="254" t="s">
        <v>206</v>
      </c>
      <c r="AI32" s="254" t="s">
        <v>207</v>
      </c>
      <c r="AJ32" s="254" t="s">
        <v>208</v>
      </c>
      <c r="AK32" s="255">
        <v>0.6</v>
      </c>
      <c r="AL32" s="255">
        <f t="shared" si="2"/>
        <v>0.6</v>
      </c>
      <c r="AM32" s="256" t="str">
        <f t="shared" si="5"/>
        <v>Media</v>
      </c>
      <c r="AN32" s="272">
        <v>0.52</v>
      </c>
      <c r="AO32" s="272">
        <f t="shared" ref="AO32:AO33" si="6">+AN32</f>
        <v>0.52</v>
      </c>
      <c r="AP32" s="273" t="s">
        <v>239</v>
      </c>
      <c r="AQ32" s="274" t="s">
        <v>237</v>
      </c>
      <c r="AR32" s="530" t="s">
        <v>210</v>
      </c>
      <c r="AS32" s="519" t="s">
        <v>293</v>
      </c>
      <c r="AT32" s="547" t="s">
        <v>294</v>
      </c>
      <c r="AU32" s="549" t="s">
        <v>249</v>
      </c>
      <c r="AV32" s="561" t="s">
        <v>250</v>
      </c>
      <c r="AW32" s="540" t="s">
        <v>295</v>
      </c>
    </row>
    <row r="33" spans="1:49" ht="135.75" customHeight="1">
      <c r="A33" s="131"/>
      <c r="B33" s="564"/>
      <c r="C33" s="505"/>
      <c r="D33" s="505"/>
      <c r="E33" s="505"/>
      <c r="F33" s="554"/>
      <c r="G33" s="387" t="s">
        <v>296</v>
      </c>
      <c r="H33" s="505"/>
      <c r="I33" s="523"/>
      <c r="J33" s="525"/>
      <c r="K33" s="527"/>
      <c r="L33" s="528"/>
      <c r="M33" s="505"/>
      <c r="N33" s="508"/>
      <c r="O33" s="532"/>
      <c r="P33" s="505"/>
      <c r="Q33" s="508"/>
      <c r="R33" s="532"/>
      <c r="S33" s="527"/>
      <c r="T33" s="532"/>
      <c r="U33" s="510"/>
      <c r="V33" s="240">
        <v>2</v>
      </c>
      <c r="W33" s="505"/>
      <c r="X33" s="239" t="s">
        <v>286</v>
      </c>
      <c r="Y33" s="261" t="s">
        <v>297</v>
      </c>
      <c r="Z33" s="261" t="s">
        <v>298</v>
      </c>
      <c r="AA33" s="261" t="s">
        <v>299</v>
      </c>
      <c r="AB33" s="261" t="s">
        <v>300</v>
      </c>
      <c r="AC33" s="261" t="s">
        <v>301</v>
      </c>
      <c r="AD33" s="275" t="s">
        <v>275</v>
      </c>
      <c r="AE33" s="263" t="str">
        <f t="shared" si="3"/>
        <v>Impacto</v>
      </c>
      <c r="AF33" s="263" t="s">
        <v>292</v>
      </c>
      <c r="AG33" s="263" t="str">
        <f t="shared" si="4"/>
        <v>35%</v>
      </c>
      <c r="AH33" s="263" t="s">
        <v>206</v>
      </c>
      <c r="AI33" s="263" t="s">
        <v>207</v>
      </c>
      <c r="AJ33" s="263" t="s">
        <v>208</v>
      </c>
      <c r="AK33" s="264">
        <v>0.6</v>
      </c>
      <c r="AL33" s="264">
        <f t="shared" si="2"/>
        <v>0.6</v>
      </c>
      <c r="AM33" s="265" t="str">
        <f t="shared" si="5"/>
        <v>Media</v>
      </c>
      <c r="AN33" s="249">
        <v>0.34</v>
      </c>
      <c r="AO33" s="249">
        <f t="shared" si="6"/>
        <v>0.34</v>
      </c>
      <c r="AP33" s="276" t="s">
        <v>302</v>
      </c>
      <c r="AQ33" s="251" t="s">
        <v>237</v>
      </c>
      <c r="AR33" s="510"/>
      <c r="AS33" s="520"/>
      <c r="AT33" s="506"/>
      <c r="AU33" s="550"/>
      <c r="AV33" s="562"/>
      <c r="AW33" s="541"/>
    </row>
    <row r="34" spans="1:49" ht="135.75" customHeight="1">
      <c r="A34" s="131"/>
      <c r="B34" s="564"/>
      <c r="C34" s="505"/>
      <c r="D34" s="505"/>
      <c r="E34" s="505"/>
      <c r="F34" s="554"/>
      <c r="G34" s="521"/>
      <c r="H34" s="505"/>
      <c r="I34" s="523"/>
      <c r="J34" s="525"/>
      <c r="K34" s="527"/>
      <c r="L34" s="528"/>
      <c r="M34" s="505"/>
      <c r="N34" s="508"/>
      <c r="O34" s="532"/>
      <c r="P34" s="505"/>
      <c r="Q34" s="508"/>
      <c r="R34" s="532"/>
      <c r="S34" s="527"/>
      <c r="T34" s="532"/>
      <c r="U34" s="510"/>
      <c r="V34" s="240">
        <v>3</v>
      </c>
      <c r="W34" s="505"/>
      <c r="X34" s="239" t="s">
        <v>303</v>
      </c>
      <c r="Y34" s="261" t="s">
        <v>220</v>
      </c>
      <c r="Z34" s="261" t="s">
        <v>304</v>
      </c>
      <c r="AA34" s="261" t="s">
        <v>305</v>
      </c>
      <c r="AB34" s="261" t="s">
        <v>306</v>
      </c>
      <c r="AC34" s="261" t="s">
        <v>307</v>
      </c>
      <c r="AD34" s="275" t="s">
        <v>204</v>
      </c>
      <c r="AE34" s="263" t="str">
        <f t="shared" si="3"/>
        <v>Probabilidad</v>
      </c>
      <c r="AF34" s="277" t="s">
        <v>292</v>
      </c>
      <c r="AG34" s="277" t="str">
        <f t="shared" si="4"/>
        <v>50%</v>
      </c>
      <c r="AH34" s="277" t="s">
        <v>206</v>
      </c>
      <c r="AI34" s="277" t="s">
        <v>207</v>
      </c>
      <c r="AJ34" s="263" t="s">
        <v>208</v>
      </c>
      <c r="AK34" s="278">
        <v>0.3</v>
      </c>
      <c r="AL34" s="278">
        <f t="shared" si="2"/>
        <v>0.3</v>
      </c>
      <c r="AM34" s="279" t="str">
        <f t="shared" si="5"/>
        <v>Baja</v>
      </c>
      <c r="AN34" s="280">
        <v>0.34</v>
      </c>
      <c r="AO34" s="280">
        <v>0.34</v>
      </c>
      <c r="AP34" s="276" t="s">
        <v>302</v>
      </c>
      <c r="AQ34" s="268" t="s">
        <v>237</v>
      </c>
      <c r="AR34" s="510"/>
      <c r="AS34" s="520"/>
      <c r="AT34" s="506"/>
      <c r="AU34" s="550"/>
      <c r="AV34" s="562"/>
      <c r="AW34" s="541"/>
    </row>
    <row r="35" spans="1:49" ht="222.75" customHeight="1">
      <c r="A35" s="131"/>
      <c r="B35" s="564"/>
      <c r="C35" s="505"/>
      <c r="D35" s="505"/>
      <c r="E35" s="505"/>
      <c r="F35" s="554"/>
      <c r="G35" s="387" t="s">
        <v>308</v>
      </c>
      <c r="H35" s="505"/>
      <c r="I35" s="523"/>
      <c r="J35" s="525"/>
      <c r="K35" s="527"/>
      <c r="L35" s="528"/>
      <c r="M35" s="505"/>
      <c r="N35" s="508"/>
      <c r="O35" s="532"/>
      <c r="P35" s="505"/>
      <c r="Q35" s="508"/>
      <c r="R35" s="532"/>
      <c r="S35" s="527"/>
      <c r="T35" s="532"/>
      <c r="U35" s="510"/>
      <c r="V35" s="240">
        <v>4</v>
      </c>
      <c r="W35" s="505"/>
      <c r="X35" s="261" t="s">
        <v>309</v>
      </c>
      <c r="Y35" s="261" t="s">
        <v>242</v>
      </c>
      <c r="Z35" s="261" t="s">
        <v>310</v>
      </c>
      <c r="AA35" s="261" t="s">
        <v>311</v>
      </c>
      <c r="AB35" s="261" t="s">
        <v>312</v>
      </c>
      <c r="AC35" s="261" t="s">
        <v>313</v>
      </c>
      <c r="AD35" s="275" t="s">
        <v>230</v>
      </c>
      <c r="AE35" s="263" t="str">
        <f t="shared" si="3"/>
        <v>Probabilidad</v>
      </c>
      <c r="AF35" s="263" t="s">
        <v>205</v>
      </c>
      <c r="AG35" s="263" t="str">
        <f t="shared" si="4"/>
        <v>30%</v>
      </c>
      <c r="AH35" s="263" t="s">
        <v>206</v>
      </c>
      <c r="AI35" s="263" t="s">
        <v>207</v>
      </c>
      <c r="AJ35" s="263" t="s">
        <v>208</v>
      </c>
      <c r="AK35" s="264">
        <v>0.21</v>
      </c>
      <c r="AL35" s="264">
        <f t="shared" si="2"/>
        <v>0.21</v>
      </c>
      <c r="AM35" s="265" t="str">
        <f t="shared" si="5"/>
        <v>Baja</v>
      </c>
      <c r="AN35" s="249">
        <v>0.34</v>
      </c>
      <c r="AO35" s="249">
        <f t="shared" ref="AO35:AO36" si="7">+AN35</f>
        <v>0.34</v>
      </c>
      <c r="AP35" s="276" t="s">
        <v>302</v>
      </c>
      <c r="AQ35" s="251" t="s">
        <v>237</v>
      </c>
      <c r="AR35" s="510"/>
      <c r="AS35" s="510"/>
      <c r="AT35" s="506"/>
      <c r="AU35" s="506"/>
      <c r="AV35" s="506"/>
      <c r="AW35" s="541"/>
    </row>
    <row r="36" spans="1:49" ht="194.25" customHeight="1" thickBot="1">
      <c r="A36" s="131"/>
      <c r="B36" s="565"/>
      <c r="C36" s="539"/>
      <c r="D36" s="539"/>
      <c r="E36" s="539"/>
      <c r="F36" s="555"/>
      <c r="G36" s="388"/>
      <c r="H36" s="539"/>
      <c r="I36" s="535"/>
      <c r="J36" s="536"/>
      <c r="K36" s="537"/>
      <c r="L36" s="538"/>
      <c r="M36" s="539"/>
      <c r="N36" s="552"/>
      <c r="O36" s="551"/>
      <c r="P36" s="539"/>
      <c r="Q36" s="552"/>
      <c r="R36" s="551"/>
      <c r="S36" s="537"/>
      <c r="T36" s="551"/>
      <c r="U36" s="546"/>
      <c r="V36" s="281">
        <v>5</v>
      </c>
      <c r="W36" s="539"/>
      <c r="X36" s="248" t="s">
        <v>286</v>
      </c>
      <c r="Y36" s="282" t="s">
        <v>314</v>
      </c>
      <c r="Z36" s="282" t="s">
        <v>315</v>
      </c>
      <c r="AA36" s="282" t="s">
        <v>316</v>
      </c>
      <c r="AB36" s="282" t="s">
        <v>317</v>
      </c>
      <c r="AC36" s="282" t="s">
        <v>274</v>
      </c>
      <c r="AD36" s="283" t="s">
        <v>275</v>
      </c>
      <c r="AE36" s="284" t="str">
        <f t="shared" si="3"/>
        <v>Impacto</v>
      </c>
      <c r="AF36" s="284" t="s">
        <v>205</v>
      </c>
      <c r="AG36" s="284" t="str">
        <f t="shared" si="4"/>
        <v>25%</v>
      </c>
      <c r="AH36" s="284" t="s">
        <v>206</v>
      </c>
      <c r="AI36" s="284" t="s">
        <v>207</v>
      </c>
      <c r="AJ36" s="284" t="s">
        <v>208</v>
      </c>
      <c r="AK36" s="285">
        <v>0.21</v>
      </c>
      <c r="AL36" s="285">
        <f t="shared" si="2"/>
        <v>0.21</v>
      </c>
      <c r="AM36" s="286" t="str">
        <f t="shared" si="5"/>
        <v>Baja</v>
      </c>
      <c r="AN36" s="287">
        <v>0.25</v>
      </c>
      <c r="AO36" s="287">
        <f t="shared" si="7"/>
        <v>0.25</v>
      </c>
      <c r="AP36" s="288" t="s">
        <v>302</v>
      </c>
      <c r="AQ36" s="289" t="s">
        <v>237</v>
      </c>
      <c r="AR36" s="546"/>
      <c r="AS36" s="546"/>
      <c r="AT36" s="548"/>
      <c r="AU36" s="548"/>
      <c r="AV36" s="548"/>
      <c r="AW36" s="542"/>
    </row>
    <row r="37" spans="1:49" ht="76.5" customHeight="1" thickTop="1">
      <c r="A37" s="131"/>
      <c r="B37" s="147"/>
      <c r="C37" s="148"/>
      <c r="D37" s="148"/>
      <c r="E37" s="148"/>
      <c r="F37" s="148"/>
      <c r="G37" s="148"/>
      <c r="H37" s="148"/>
      <c r="I37" s="149"/>
      <c r="J37" s="150"/>
      <c r="K37" s="151"/>
      <c r="L37" s="149"/>
      <c r="M37" s="148"/>
      <c r="N37" s="151"/>
      <c r="O37" s="149"/>
      <c r="P37" s="152"/>
      <c r="Q37" s="151"/>
      <c r="R37" s="149"/>
      <c r="S37" s="151"/>
      <c r="T37" s="149"/>
      <c r="U37" s="153"/>
      <c r="V37" s="131"/>
      <c r="W37" s="131"/>
      <c r="X37" s="131"/>
      <c r="Y37" s="131"/>
      <c r="Z37" s="131"/>
      <c r="AA37" s="131"/>
      <c r="AC37" s="131"/>
      <c r="AD37" s="131"/>
      <c r="AE37" s="131"/>
      <c r="AF37" s="131"/>
      <c r="AG37" s="131"/>
      <c r="AH37" s="131"/>
      <c r="AI37" s="131"/>
      <c r="AJ37" s="131"/>
      <c r="AK37" s="131"/>
      <c r="AL37" s="131"/>
      <c r="AM37" s="131"/>
      <c r="AN37" s="131"/>
      <c r="AO37" s="131"/>
      <c r="AP37" s="131"/>
      <c r="AQ37" s="131"/>
      <c r="AR37" s="131"/>
      <c r="AS37" s="131"/>
      <c r="AT37" s="154"/>
      <c r="AU37" s="154"/>
      <c r="AV37" s="154"/>
      <c r="AW37" s="543"/>
    </row>
    <row r="38" spans="1:49" ht="76.5" customHeight="1">
      <c r="A38" s="131"/>
      <c r="B38" s="147"/>
      <c r="C38" s="148"/>
      <c r="D38" s="148"/>
      <c r="E38" s="148"/>
      <c r="F38" s="148"/>
      <c r="G38" s="148"/>
      <c r="H38" s="148"/>
      <c r="I38" s="149"/>
      <c r="J38" s="150"/>
      <c r="K38" s="151"/>
      <c r="L38" s="149"/>
      <c r="M38" s="148"/>
      <c r="N38" s="151"/>
      <c r="O38" s="149"/>
      <c r="P38" s="152"/>
      <c r="Q38" s="151"/>
      <c r="R38" s="149"/>
      <c r="S38" s="151"/>
      <c r="T38" s="149"/>
      <c r="U38" s="153"/>
      <c r="V38" s="131"/>
      <c r="W38" s="131"/>
      <c r="X38" s="131"/>
      <c r="Y38" s="131"/>
      <c r="Z38" s="131"/>
      <c r="AA38" s="131"/>
      <c r="AC38" s="131"/>
      <c r="AD38" s="131"/>
      <c r="AE38" s="131"/>
      <c r="AF38" s="131"/>
      <c r="AG38" s="131"/>
      <c r="AH38" s="131"/>
      <c r="AI38" s="131"/>
      <c r="AJ38" s="131"/>
      <c r="AK38" s="131"/>
      <c r="AL38" s="131"/>
      <c r="AM38" s="131"/>
      <c r="AN38" s="131"/>
      <c r="AO38" s="131"/>
      <c r="AP38" s="131"/>
      <c r="AQ38" s="131"/>
      <c r="AR38" s="131"/>
      <c r="AS38" s="131"/>
      <c r="AT38" s="154"/>
      <c r="AU38" s="154"/>
      <c r="AV38" s="154"/>
      <c r="AW38" s="543"/>
    </row>
    <row r="39" spans="1:49" ht="76.5" customHeight="1">
      <c r="A39" s="131"/>
      <c r="B39" s="147"/>
      <c r="C39" s="148"/>
      <c r="D39" s="148"/>
      <c r="E39" s="148"/>
      <c r="F39" s="148"/>
      <c r="G39" s="148"/>
      <c r="H39" s="148"/>
      <c r="I39" s="149"/>
      <c r="J39" s="150"/>
      <c r="K39" s="151"/>
      <c r="L39" s="149"/>
      <c r="M39" s="148"/>
      <c r="N39" s="151"/>
      <c r="O39" s="149"/>
      <c r="P39" s="152"/>
      <c r="Q39" s="151"/>
      <c r="R39" s="149"/>
      <c r="S39" s="151"/>
      <c r="T39" s="149"/>
      <c r="U39" s="153"/>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54"/>
      <c r="AU39" s="154"/>
      <c r="AV39" s="154"/>
      <c r="AW39" s="543"/>
    </row>
    <row r="40" spans="1:49" ht="80.25" customHeight="1">
      <c r="A40" s="131"/>
      <c r="B40" s="544" t="s">
        <v>318</v>
      </c>
      <c r="C40" s="544"/>
      <c r="D40" s="544"/>
      <c r="E40" s="544"/>
      <c r="F40" s="544"/>
      <c r="G40" s="544"/>
      <c r="H40" s="544"/>
      <c r="I40" s="131"/>
      <c r="J40" s="131"/>
      <c r="K40" s="131"/>
      <c r="L40" s="131"/>
      <c r="M40" s="131"/>
      <c r="N40" s="131"/>
      <c r="O40" s="131"/>
      <c r="P40" s="131"/>
      <c r="Q40" s="131"/>
      <c r="R40" s="131"/>
      <c r="S40" s="131"/>
      <c r="T40" s="131"/>
      <c r="U40" s="545" t="str">
        <f>IFERROR(IF(OR(AND(L40="Muy Baja",T40="Leve"),AND(L40="Muy Baja",T40="Menor"),AND(L40="Baja",T40="Leve")),"BAJO",IF(OR(AND(L40="Muy baja",T40="Moderado"),AND(L40="Baja",T40="Menor"),AND(L40="Baja",T40="Moderado"),AND(L40="Media",T40="Leve"),AND(L40="Media",T40="Menor"),AND(L40="Media",T40="Moderado"),AND(L40="Alta",T40="Leve"),AND(L40="Alta",T40="Menor")),"MODERADO",IF(OR(AND(L40="Muy Baja",T40="Mayor"),AND(L40="Baja",T40="Mayor"),AND(L40="Media",T40="Mayor"),AND(L40="Alta",T40="Moderado"),AND(L40="Alta",T40="Mayor"),AND(L40="Muy Alta",T40="Leve"),AND(L40="Muy Alta",T40="Menor"),AND(L40="Muy Alta",T40="Moderado"),AND(L40="Muy Alta",T40="Mayor")),"ALTO",IF(OR(AND(L40="Muy Baja",T40="Catastrófico"),AND(L40="Baja",T40="Catastrófico"),AND(L40="Media",T40="Catastrófico"),AND(L40="Alta",T40="Catastrófico"),AND(L40="Muy Alta",T40="Catastrófico")),"EXTREMO","")))),"")</f>
        <v/>
      </c>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row>
    <row r="41" spans="1:49" ht="75" customHeight="1">
      <c r="A41" s="131"/>
      <c r="B41" s="167" t="s">
        <v>319</v>
      </c>
      <c r="C41" s="544" t="s">
        <v>320</v>
      </c>
      <c r="D41" s="544"/>
      <c r="E41" s="544"/>
      <c r="F41" s="544"/>
      <c r="G41" s="544"/>
      <c r="H41" s="544"/>
      <c r="I41" s="131"/>
      <c r="J41" s="131"/>
      <c r="K41" s="131"/>
      <c r="L41" s="131"/>
      <c r="M41" s="131"/>
      <c r="N41" s="131"/>
      <c r="O41" s="131"/>
      <c r="P41" s="131"/>
      <c r="Q41" s="131"/>
      <c r="R41" s="131"/>
      <c r="S41" s="131"/>
      <c r="T41" s="131"/>
      <c r="U41" s="545"/>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row>
    <row r="42" spans="1:49" ht="408.75" customHeight="1">
      <c r="A42" s="131"/>
      <c r="B42" s="389" t="s">
        <v>321</v>
      </c>
      <c r="C42" s="390" t="s">
        <v>322</v>
      </c>
      <c r="D42" s="391"/>
      <c r="E42" s="391"/>
      <c r="F42" s="391"/>
      <c r="G42" s="391"/>
      <c r="H42" s="392"/>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row>
    <row r="43" spans="1:49" ht="409.5" customHeight="1">
      <c r="A43" s="131"/>
      <c r="B43" s="389"/>
      <c r="C43" s="393"/>
      <c r="D43" s="394"/>
      <c r="E43" s="394"/>
      <c r="F43" s="394"/>
      <c r="G43" s="394"/>
      <c r="H43" s="395"/>
      <c r="I43" s="131"/>
      <c r="J43" s="131"/>
      <c r="K43" s="131"/>
      <c r="L43" s="131"/>
      <c r="M43" s="131"/>
      <c r="N43" s="131"/>
      <c r="O43" s="131"/>
      <c r="P43" s="131"/>
      <c r="Q43" s="131"/>
      <c r="R43" s="131"/>
      <c r="S43" s="131"/>
      <c r="T43" s="131"/>
      <c r="U43" s="131"/>
      <c r="V43" s="131"/>
      <c r="W43" s="131"/>
      <c r="X43" s="131"/>
      <c r="Y43" s="131"/>
      <c r="AI43" s="131"/>
      <c r="AJ43" s="131"/>
      <c r="AK43" s="131"/>
      <c r="AL43" s="131"/>
      <c r="AM43" s="131"/>
      <c r="AN43" s="131"/>
      <c r="AO43" s="131"/>
      <c r="AP43" s="131"/>
      <c r="AQ43" s="131"/>
      <c r="AR43" s="131"/>
      <c r="AS43" s="131"/>
      <c r="AT43" s="131"/>
      <c r="AU43" s="131"/>
      <c r="AV43" s="131"/>
      <c r="AW43" s="131"/>
    </row>
    <row r="44" spans="1:49" ht="198" customHeight="1">
      <c r="A44" s="131"/>
      <c r="B44" s="389"/>
      <c r="C44" s="393"/>
      <c r="D44" s="394"/>
      <c r="E44" s="394"/>
      <c r="F44" s="394"/>
      <c r="G44" s="394"/>
      <c r="H44" s="395"/>
      <c r="I44" s="131"/>
      <c r="J44" s="131"/>
      <c r="K44" s="131"/>
      <c r="L44" s="131"/>
      <c r="M44" s="131"/>
      <c r="N44" s="131"/>
      <c r="O44" s="131"/>
      <c r="P44" s="131"/>
      <c r="Q44" s="131"/>
      <c r="R44" s="131"/>
      <c r="S44" s="131"/>
      <c r="T44" s="131"/>
      <c r="U44" s="131"/>
      <c r="V44" s="131"/>
      <c r="W44" s="131"/>
      <c r="X44" s="131"/>
      <c r="Y44" s="131"/>
      <c r="AI44" s="131"/>
      <c r="AJ44" s="131"/>
      <c r="AK44" s="131"/>
      <c r="AL44" s="131"/>
      <c r="AM44" s="131"/>
      <c r="AN44" s="131"/>
      <c r="AO44" s="131"/>
      <c r="AP44" s="131"/>
      <c r="AQ44" s="131"/>
      <c r="AR44" s="131"/>
      <c r="AS44" s="131"/>
      <c r="AT44" s="131"/>
      <c r="AU44" s="131"/>
      <c r="AV44" s="131"/>
      <c r="AW44" s="131"/>
    </row>
    <row r="45" spans="1:49" ht="374.25" customHeight="1">
      <c r="A45" s="131"/>
      <c r="B45" s="389"/>
      <c r="C45" s="396"/>
      <c r="D45" s="397"/>
      <c r="E45" s="397"/>
      <c r="F45" s="397"/>
      <c r="G45" s="397"/>
      <c r="H45" s="398"/>
      <c r="I45" s="131"/>
      <c r="J45" s="131"/>
      <c r="K45" s="131"/>
      <c r="L45" s="131"/>
      <c r="M45" s="131"/>
      <c r="N45" s="131"/>
      <c r="O45" s="131"/>
      <c r="P45" s="131"/>
      <c r="Q45" s="131"/>
      <c r="R45" s="131"/>
      <c r="S45" s="131"/>
      <c r="T45" s="131"/>
      <c r="AI45" s="131"/>
      <c r="AJ45" s="131"/>
      <c r="AK45" s="131"/>
      <c r="AL45" s="131"/>
      <c r="AM45" s="131"/>
      <c r="AN45" s="131"/>
      <c r="AO45" s="131"/>
      <c r="AP45" s="131"/>
      <c r="AQ45" s="131"/>
      <c r="AR45" s="131"/>
      <c r="AS45" s="131"/>
      <c r="AT45" s="131"/>
      <c r="AU45" s="131"/>
      <c r="AV45" s="131"/>
      <c r="AW45" s="131"/>
    </row>
    <row r="46" spans="1:49">
      <c r="A46" s="131"/>
      <c r="B46" s="131"/>
      <c r="C46" s="131"/>
      <c r="D46" s="131"/>
      <c r="E46" s="131"/>
      <c r="F46" s="131"/>
      <c r="G46" s="131"/>
      <c r="H46" s="131"/>
      <c r="I46" s="131"/>
      <c r="J46" s="131"/>
      <c r="K46" s="131"/>
      <c r="L46" s="131"/>
      <c r="M46" s="131"/>
      <c r="N46" s="131"/>
      <c r="O46" s="131"/>
      <c r="P46" s="131"/>
      <c r="Q46" s="131"/>
      <c r="R46" s="131"/>
      <c r="S46" s="131"/>
      <c r="T46" s="131"/>
      <c r="AI46" s="131"/>
      <c r="AJ46" s="131"/>
      <c r="AK46" s="131"/>
      <c r="AL46" s="131"/>
      <c r="AM46" s="131"/>
      <c r="AN46" s="131"/>
      <c r="AO46" s="131"/>
      <c r="AP46" s="131"/>
      <c r="AQ46" s="131"/>
      <c r="AR46" s="131"/>
      <c r="AS46" s="131"/>
      <c r="AT46" s="131"/>
      <c r="AU46" s="131"/>
      <c r="AV46" s="131"/>
      <c r="AW46" s="131"/>
    </row>
    <row r="47" spans="1:49">
      <c r="A47" s="131"/>
      <c r="B47" s="131"/>
      <c r="C47" s="131"/>
      <c r="D47" s="131"/>
      <c r="E47" s="131"/>
      <c r="F47" s="131"/>
      <c r="G47" s="131"/>
      <c r="H47" s="131"/>
      <c r="I47" s="131"/>
      <c r="J47" s="131"/>
      <c r="K47" s="131"/>
      <c r="L47" s="131"/>
      <c r="M47" s="131"/>
      <c r="N47" s="131"/>
      <c r="O47" s="131"/>
      <c r="P47" s="131"/>
      <c r="Q47" s="131"/>
      <c r="R47" s="131"/>
      <c r="S47" s="131"/>
      <c r="T47" s="131"/>
      <c r="AI47" s="131"/>
      <c r="AJ47" s="131"/>
      <c r="AK47" s="131"/>
      <c r="AL47" s="131"/>
      <c r="AM47" s="131"/>
      <c r="AN47" s="131"/>
      <c r="AO47" s="131"/>
      <c r="AP47" s="131"/>
      <c r="AQ47" s="131"/>
      <c r="AR47" s="131"/>
      <c r="AS47" s="131"/>
      <c r="AT47" s="131"/>
      <c r="AU47" s="131"/>
      <c r="AV47" s="131"/>
      <c r="AW47" s="131"/>
    </row>
    <row r="48" spans="1:49">
      <c r="A48" s="131"/>
      <c r="B48" s="131"/>
      <c r="C48" s="131"/>
      <c r="D48" s="131"/>
      <c r="E48" s="131"/>
      <c r="F48" s="131"/>
      <c r="G48" s="131"/>
      <c r="H48" s="131"/>
      <c r="I48" s="131"/>
      <c r="J48" s="131"/>
      <c r="K48" s="131"/>
      <c r="L48" s="131"/>
      <c r="M48" s="131"/>
      <c r="N48" s="131"/>
      <c r="O48" s="131"/>
      <c r="P48" s="131"/>
      <c r="Q48" s="131"/>
      <c r="R48" s="131"/>
      <c r="S48" s="131"/>
      <c r="T48" s="131"/>
      <c r="AI48" s="131"/>
      <c r="AJ48" s="131"/>
      <c r="AK48" s="131"/>
      <c r="AL48" s="131"/>
      <c r="AM48" s="131"/>
      <c r="AN48" s="131"/>
      <c r="AO48" s="131"/>
      <c r="AP48" s="131"/>
      <c r="AQ48" s="131"/>
      <c r="AR48" s="131"/>
      <c r="AS48" s="131"/>
      <c r="AT48" s="131"/>
      <c r="AU48" s="131"/>
      <c r="AV48" s="131"/>
      <c r="AW48" s="131"/>
    </row>
    <row r="49" spans="1:49">
      <c r="A49" s="131"/>
      <c r="B49" s="131"/>
      <c r="C49" s="131"/>
      <c r="D49" s="131"/>
      <c r="E49" s="131"/>
      <c r="F49" s="131"/>
      <c r="G49" s="131"/>
      <c r="H49" s="131"/>
      <c r="I49" s="131"/>
      <c r="J49" s="131"/>
      <c r="K49" s="131"/>
      <c r="L49" s="131"/>
      <c r="M49" s="131"/>
      <c r="N49" s="131"/>
      <c r="O49" s="131"/>
      <c r="P49" s="131"/>
      <c r="Q49" s="131"/>
      <c r="R49" s="131"/>
      <c r="S49" s="131"/>
      <c r="T49" s="131"/>
      <c r="AI49" s="131"/>
      <c r="AJ49" s="131"/>
      <c r="AK49" s="131"/>
      <c r="AL49" s="131"/>
      <c r="AM49" s="131"/>
      <c r="AN49" s="131"/>
      <c r="AO49" s="131"/>
      <c r="AP49" s="131"/>
      <c r="AQ49" s="131"/>
      <c r="AR49" s="131"/>
      <c r="AS49" s="131"/>
      <c r="AT49" s="131"/>
      <c r="AU49" s="131"/>
      <c r="AV49" s="131"/>
      <c r="AW49" s="131"/>
    </row>
    <row r="50" spans="1:49">
      <c r="A50" s="131"/>
      <c r="B50" s="131"/>
      <c r="C50" s="131"/>
      <c r="D50" s="131"/>
      <c r="E50" s="131"/>
      <c r="F50" s="131"/>
      <c r="G50" s="131"/>
      <c r="H50" s="131"/>
      <c r="I50" s="131"/>
      <c r="J50" s="131"/>
      <c r="K50" s="131"/>
      <c r="L50" s="131"/>
      <c r="M50" s="131"/>
      <c r="N50" s="131"/>
      <c r="O50" s="131"/>
      <c r="P50" s="131"/>
      <c r="Q50" s="131"/>
      <c r="R50" s="131"/>
      <c r="S50" s="131"/>
      <c r="T50" s="131"/>
      <c r="AI50" s="131"/>
      <c r="AJ50" s="131"/>
      <c r="AK50" s="131"/>
      <c r="AL50" s="131"/>
      <c r="AM50" s="131"/>
      <c r="AN50" s="131"/>
      <c r="AO50" s="131"/>
      <c r="AP50" s="131"/>
      <c r="AQ50" s="131"/>
      <c r="AR50" s="131"/>
      <c r="AS50" s="131"/>
      <c r="AT50" s="131"/>
      <c r="AU50" s="131"/>
      <c r="AV50" s="131"/>
      <c r="AW50" s="131"/>
    </row>
    <row r="51" spans="1:49">
      <c r="A51" s="131"/>
      <c r="B51" s="131"/>
      <c r="C51" s="131"/>
      <c r="D51" s="131"/>
      <c r="E51" s="131"/>
      <c r="F51" s="131"/>
      <c r="G51" s="131"/>
      <c r="H51" s="131"/>
      <c r="I51" s="131"/>
      <c r="J51" s="131"/>
      <c r="K51" s="131"/>
      <c r="L51" s="131"/>
      <c r="M51" s="131"/>
      <c r="N51" s="131"/>
      <c r="O51" s="131"/>
      <c r="P51" s="131"/>
      <c r="Q51" s="131"/>
      <c r="R51" s="131"/>
      <c r="S51" s="131"/>
      <c r="T51" s="131"/>
      <c r="AI51" s="131"/>
      <c r="AJ51" s="131"/>
      <c r="AK51" s="131"/>
      <c r="AL51" s="131"/>
      <c r="AM51" s="131"/>
      <c r="AN51" s="131"/>
      <c r="AO51" s="131"/>
      <c r="AP51" s="131"/>
      <c r="AQ51" s="131"/>
      <c r="AR51" s="131"/>
      <c r="AS51" s="131"/>
      <c r="AT51" s="131"/>
      <c r="AU51" s="131"/>
      <c r="AV51" s="131"/>
      <c r="AW51" s="131"/>
    </row>
    <row r="52" spans="1:49">
      <c r="A52" s="131"/>
      <c r="B52" s="131"/>
      <c r="C52" s="131"/>
      <c r="D52" s="131"/>
      <c r="E52" s="131"/>
      <c r="F52" s="131"/>
      <c r="G52" s="131"/>
      <c r="H52" s="131"/>
      <c r="I52" s="131"/>
      <c r="J52" s="131"/>
      <c r="K52" s="131"/>
      <c r="L52" s="131"/>
      <c r="M52" s="131"/>
      <c r="N52" s="131"/>
      <c r="O52" s="131"/>
      <c r="P52" s="131"/>
      <c r="Q52" s="131"/>
      <c r="R52" s="131"/>
      <c r="S52" s="131"/>
      <c r="T52" s="131"/>
      <c r="AI52" s="131"/>
      <c r="AJ52" s="131"/>
      <c r="AK52" s="131"/>
      <c r="AL52" s="131"/>
      <c r="AM52" s="131"/>
      <c r="AN52" s="131"/>
      <c r="AO52" s="131"/>
      <c r="AP52" s="131"/>
      <c r="AQ52" s="131"/>
      <c r="AR52" s="131"/>
      <c r="AS52" s="131"/>
      <c r="AT52" s="131"/>
      <c r="AU52" s="131"/>
      <c r="AV52" s="131"/>
      <c r="AW52" s="131"/>
    </row>
    <row r="53" spans="1:49" ht="25.5">
      <c r="A53" s="131"/>
      <c r="B53" s="168"/>
      <c r="C53" s="168"/>
      <c r="D53" s="168"/>
      <c r="E53" s="168"/>
      <c r="F53" s="168"/>
      <c r="G53" s="168"/>
      <c r="H53" s="168"/>
      <c r="I53" s="168"/>
      <c r="J53" s="168"/>
      <c r="K53" s="168"/>
      <c r="L53" s="168"/>
      <c r="M53" s="168"/>
      <c r="N53" s="168"/>
      <c r="O53" s="131"/>
      <c r="P53" s="131"/>
      <c r="Q53" s="131"/>
      <c r="R53" s="131"/>
      <c r="S53" s="131"/>
      <c r="T53" s="131"/>
      <c r="AI53" s="131"/>
      <c r="AJ53" s="131"/>
      <c r="AK53" s="131"/>
      <c r="AL53" s="131"/>
      <c r="AM53" s="131"/>
      <c r="AN53" s="131"/>
      <c r="AO53" s="131"/>
      <c r="AP53" s="131"/>
      <c r="AQ53" s="131"/>
      <c r="AR53" s="131"/>
      <c r="AS53" s="131"/>
      <c r="AT53" s="131"/>
      <c r="AU53" s="131"/>
      <c r="AV53" s="131"/>
      <c r="AW53" s="131"/>
    </row>
    <row r="54" spans="1:49" ht="25.5">
      <c r="A54" s="131"/>
      <c r="B54" s="168"/>
      <c r="C54" s="168"/>
      <c r="D54" s="168"/>
      <c r="E54" s="168"/>
      <c r="F54" s="168"/>
      <c r="G54" s="168"/>
      <c r="H54" s="168"/>
      <c r="I54" s="168"/>
      <c r="J54" s="169"/>
      <c r="K54" s="168"/>
      <c r="L54" s="168"/>
      <c r="M54" s="168"/>
      <c r="N54" s="168"/>
      <c r="O54" s="131"/>
      <c r="P54" s="131"/>
      <c r="Q54" s="131"/>
      <c r="R54" s="131"/>
      <c r="S54" s="131"/>
      <c r="T54" s="131"/>
      <c r="AI54" s="131"/>
      <c r="AJ54" s="131"/>
      <c r="AK54" s="131"/>
      <c r="AL54" s="131"/>
      <c r="AM54" s="131"/>
      <c r="AN54" s="131"/>
      <c r="AO54" s="131"/>
      <c r="AP54" s="131"/>
      <c r="AQ54" s="131"/>
      <c r="AR54" s="131"/>
      <c r="AS54" s="131"/>
      <c r="AT54" s="131"/>
      <c r="AU54" s="131"/>
      <c r="AV54" s="131"/>
      <c r="AW54" s="131"/>
    </row>
    <row r="55" spans="1:49" ht="26.25">
      <c r="A55" s="131"/>
      <c r="B55" s="556" t="s">
        <v>323</v>
      </c>
      <c r="C55" s="556"/>
      <c r="D55" s="556"/>
      <c r="E55" s="556"/>
      <c r="F55" s="556"/>
      <c r="G55" s="170"/>
      <c r="H55" s="170"/>
      <c r="I55" s="170"/>
      <c r="J55" s="170"/>
      <c r="K55" s="171" t="s">
        <v>324</v>
      </c>
      <c r="L55" s="171"/>
      <c r="M55" s="168"/>
      <c r="N55" s="168"/>
      <c r="O55" s="156"/>
      <c r="P55" s="156"/>
      <c r="Q55" s="131"/>
      <c r="R55" s="131"/>
      <c r="S55" s="131"/>
      <c r="T55" s="131"/>
      <c r="AI55" s="131"/>
      <c r="AJ55" s="131"/>
      <c r="AK55" s="131"/>
      <c r="AL55" s="131"/>
      <c r="AM55" s="131"/>
      <c r="AN55" s="131"/>
      <c r="AO55" s="131"/>
      <c r="AP55" s="131"/>
      <c r="AQ55" s="131"/>
      <c r="AR55" s="131"/>
      <c r="AS55" s="131"/>
      <c r="AT55" s="131"/>
      <c r="AU55" s="131"/>
      <c r="AV55" s="131"/>
      <c r="AW55" s="131"/>
    </row>
    <row r="56" spans="1:49" ht="26.25">
      <c r="B56" s="170"/>
      <c r="C56" s="170"/>
      <c r="D56" s="170"/>
      <c r="E56" s="170"/>
      <c r="F56" s="170"/>
      <c r="G56" s="170"/>
      <c r="H56" s="170"/>
      <c r="I56" s="170"/>
      <c r="J56" s="170"/>
      <c r="K56" s="170"/>
      <c r="L56" s="170"/>
      <c r="M56" s="170"/>
      <c r="N56" s="170"/>
      <c r="O56" s="155"/>
      <c r="P56" s="155"/>
      <c r="AI56" s="131"/>
      <c r="AJ56" s="131"/>
      <c r="AK56" s="131"/>
      <c r="AL56" s="131"/>
      <c r="AM56" s="131"/>
      <c r="AN56" s="131"/>
      <c r="AO56" s="131"/>
      <c r="AP56" s="131"/>
      <c r="AQ56" s="131"/>
      <c r="AR56" s="131"/>
      <c r="AS56" s="131"/>
      <c r="AT56" s="131"/>
      <c r="AU56" s="131"/>
      <c r="AV56" s="131"/>
      <c r="AW56" s="131"/>
    </row>
    <row r="57" spans="1:49" ht="59.25" customHeight="1">
      <c r="A57" s="131"/>
      <c r="B57" s="172"/>
      <c r="C57" s="173" t="s">
        <v>325</v>
      </c>
      <c r="D57" s="173" t="s">
        <v>326</v>
      </c>
      <c r="E57" s="174" t="s">
        <v>327</v>
      </c>
      <c r="F57" s="174" t="s">
        <v>328</v>
      </c>
      <c r="G57" s="168"/>
      <c r="H57" s="175"/>
      <c r="I57" s="170"/>
      <c r="J57" s="170"/>
      <c r="K57" s="176"/>
      <c r="L57" s="176"/>
      <c r="M57" s="173" t="s">
        <v>329</v>
      </c>
      <c r="N57" s="173" t="s">
        <v>330</v>
      </c>
      <c r="O57" s="157"/>
      <c r="P57" s="131"/>
      <c r="Q57" s="131"/>
      <c r="R57" s="131"/>
      <c r="S57" s="131"/>
      <c r="T57" s="131"/>
      <c r="AI57" s="131"/>
      <c r="AJ57" s="131"/>
      <c r="AK57" s="131"/>
      <c r="AL57" s="131"/>
      <c r="AM57" s="131"/>
      <c r="AN57" s="131"/>
      <c r="AO57" s="131"/>
      <c r="AP57" s="131"/>
      <c r="AQ57" s="131"/>
      <c r="AR57" s="131"/>
      <c r="AS57" s="131"/>
      <c r="AT57" s="131"/>
      <c r="AU57" s="131"/>
      <c r="AV57" s="131"/>
      <c r="AW57" s="131"/>
    </row>
    <row r="58" spans="1:49" ht="72.75" customHeight="1">
      <c r="A58" s="131"/>
      <c r="B58" s="177" t="s">
        <v>331</v>
      </c>
      <c r="C58" s="178" t="s">
        <v>332</v>
      </c>
      <c r="D58" s="179">
        <v>0.2</v>
      </c>
      <c r="E58" s="180">
        <v>0</v>
      </c>
      <c r="F58" s="180">
        <v>2</v>
      </c>
      <c r="G58" s="168"/>
      <c r="H58" s="175"/>
      <c r="I58" s="170"/>
      <c r="J58" s="170"/>
      <c r="K58" s="177" t="s">
        <v>333</v>
      </c>
      <c r="L58" s="181">
        <v>0.2</v>
      </c>
      <c r="M58" s="178" t="s">
        <v>334</v>
      </c>
      <c r="N58" s="182" t="s">
        <v>335</v>
      </c>
      <c r="O58" s="158"/>
      <c r="P58" s="131"/>
      <c r="Q58" s="131"/>
      <c r="R58" s="131"/>
      <c r="S58" s="131"/>
      <c r="T58" s="131"/>
      <c r="AI58" s="131"/>
      <c r="AJ58" s="131"/>
      <c r="AK58" s="131"/>
      <c r="AL58" s="131"/>
      <c r="AM58" s="131"/>
      <c r="AN58" s="131"/>
      <c r="AO58" s="131"/>
      <c r="AP58" s="131"/>
      <c r="AQ58" s="131"/>
      <c r="AR58" s="131"/>
      <c r="AS58" s="131"/>
      <c r="AT58" s="131"/>
      <c r="AU58" s="131"/>
      <c r="AV58" s="131"/>
      <c r="AW58" s="131"/>
    </row>
    <row r="59" spans="1:49" ht="84" customHeight="1">
      <c r="A59" s="131"/>
      <c r="B59" s="183" t="s">
        <v>209</v>
      </c>
      <c r="C59" s="178" t="s">
        <v>235</v>
      </c>
      <c r="D59" s="179">
        <v>0.4</v>
      </c>
      <c r="E59" s="180">
        <v>3</v>
      </c>
      <c r="F59" s="180">
        <v>24</v>
      </c>
      <c r="G59" s="168"/>
      <c r="H59" s="175"/>
      <c r="I59" s="170"/>
      <c r="J59" s="170"/>
      <c r="K59" s="183" t="s">
        <v>302</v>
      </c>
      <c r="L59" s="184">
        <v>0.4</v>
      </c>
      <c r="M59" s="185" t="s">
        <v>336</v>
      </c>
      <c r="N59" s="186" t="s">
        <v>337</v>
      </c>
      <c r="O59" s="159"/>
      <c r="P59" s="131"/>
      <c r="Q59" s="131"/>
      <c r="R59" s="131"/>
      <c r="S59" s="131"/>
      <c r="T59" s="131"/>
      <c r="AI59" s="131"/>
      <c r="AJ59" s="131"/>
      <c r="AK59" s="131"/>
      <c r="AL59" s="131"/>
      <c r="AM59" s="131"/>
      <c r="AN59" s="131"/>
      <c r="AO59" s="131"/>
      <c r="AP59" s="131"/>
      <c r="AQ59" s="131"/>
      <c r="AR59" s="131"/>
      <c r="AS59" s="131"/>
      <c r="AT59" s="131"/>
      <c r="AU59" s="131"/>
      <c r="AV59" s="131"/>
      <c r="AW59" s="131"/>
    </row>
    <row r="60" spans="1:49" ht="57" customHeight="1">
      <c r="A60" s="131"/>
      <c r="B60" s="187" t="s">
        <v>285</v>
      </c>
      <c r="C60" s="178" t="s">
        <v>191</v>
      </c>
      <c r="D60" s="179">
        <v>0.6</v>
      </c>
      <c r="E60" s="180">
        <v>25</v>
      </c>
      <c r="F60" s="180">
        <v>500</v>
      </c>
      <c r="G60" s="168"/>
      <c r="H60" s="175"/>
      <c r="I60" s="170"/>
      <c r="J60" s="170"/>
      <c r="K60" s="187" t="s">
        <v>239</v>
      </c>
      <c r="L60" s="188">
        <v>0.6</v>
      </c>
      <c r="M60" s="178" t="s">
        <v>236</v>
      </c>
      <c r="N60" s="186" t="s">
        <v>238</v>
      </c>
      <c r="O60" s="158"/>
      <c r="P60" s="131"/>
      <c r="Q60" s="131"/>
      <c r="R60" s="131"/>
      <c r="S60" s="131"/>
      <c r="T60" s="131"/>
      <c r="AI60" s="131"/>
      <c r="AJ60" s="131"/>
      <c r="AK60" s="131"/>
      <c r="AL60" s="131"/>
      <c r="AM60" s="131"/>
      <c r="AN60" s="131"/>
      <c r="AO60" s="131"/>
      <c r="AP60" s="131"/>
      <c r="AQ60" s="131"/>
      <c r="AR60" s="131"/>
      <c r="AS60" s="131"/>
      <c r="AT60" s="131"/>
      <c r="AU60" s="131"/>
      <c r="AV60" s="131"/>
      <c r="AW60" s="131"/>
    </row>
    <row r="61" spans="1:49" ht="67.5" customHeight="1">
      <c r="A61" s="131"/>
      <c r="B61" s="189" t="s">
        <v>338</v>
      </c>
      <c r="C61" s="178" t="s">
        <v>339</v>
      </c>
      <c r="D61" s="179">
        <v>0.8</v>
      </c>
      <c r="E61" s="180">
        <v>501</v>
      </c>
      <c r="F61" s="180">
        <v>5000</v>
      </c>
      <c r="G61" s="168"/>
      <c r="H61" s="175"/>
      <c r="I61" s="170"/>
      <c r="J61" s="170"/>
      <c r="K61" s="189" t="s">
        <v>195</v>
      </c>
      <c r="L61" s="190">
        <v>0.8</v>
      </c>
      <c r="M61" s="178" t="s">
        <v>261</v>
      </c>
      <c r="N61" s="186" t="s">
        <v>194</v>
      </c>
      <c r="O61" s="158"/>
      <c r="P61" s="131"/>
      <c r="Q61" s="131"/>
      <c r="R61" s="131"/>
      <c r="S61" s="131"/>
      <c r="T61" s="131"/>
    </row>
    <row r="62" spans="1:49" ht="76.5" customHeight="1">
      <c r="A62" s="131"/>
      <c r="B62" s="191" t="s">
        <v>340</v>
      </c>
      <c r="C62" s="178" t="s">
        <v>341</v>
      </c>
      <c r="D62" s="179">
        <v>1</v>
      </c>
      <c r="E62" s="180">
        <v>5001</v>
      </c>
      <c r="F62" s="180"/>
      <c r="G62" s="168"/>
      <c r="H62" s="175"/>
      <c r="I62" s="170"/>
      <c r="J62" s="170"/>
      <c r="K62" s="191" t="s">
        <v>342</v>
      </c>
      <c r="L62" s="192">
        <v>1</v>
      </c>
      <c r="M62" s="178" t="s">
        <v>343</v>
      </c>
      <c r="N62" s="193" t="s">
        <v>344</v>
      </c>
      <c r="O62" s="158"/>
      <c r="P62" s="131"/>
      <c r="Q62" s="131"/>
      <c r="R62" s="131"/>
      <c r="S62" s="131"/>
      <c r="T62" s="131"/>
    </row>
    <row r="63" spans="1:49" ht="27" thickBot="1">
      <c r="A63" s="131"/>
      <c r="B63" s="170"/>
      <c r="C63" s="170"/>
      <c r="D63" s="170"/>
      <c r="E63" s="170"/>
      <c r="F63" s="170"/>
      <c r="G63" s="170"/>
      <c r="H63" s="170"/>
      <c r="I63" s="170"/>
      <c r="J63" s="170"/>
      <c r="K63" s="194"/>
      <c r="L63" s="194"/>
      <c r="M63" s="195" t="s">
        <v>193</v>
      </c>
      <c r="N63" s="196" t="s">
        <v>193</v>
      </c>
      <c r="O63" s="160"/>
      <c r="P63" s="160"/>
      <c r="Q63" s="131"/>
      <c r="R63" s="131"/>
      <c r="S63" s="131"/>
      <c r="T63" s="131"/>
    </row>
    <row r="64" spans="1:49" ht="26.25">
      <c r="A64" s="131"/>
      <c r="B64" s="197"/>
      <c r="C64" s="170"/>
      <c r="D64" s="170"/>
      <c r="E64" s="170"/>
      <c r="F64" s="170"/>
      <c r="G64" s="170"/>
      <c r="H64" s="170"/>
      <c r="I64" s="170"/>
      <c r="J64" s="170"/>
      <c r="K64" s="198"/>
      <c r="L64" s="198"/>
      <c r="M64" s="198"/>
      <c r="N64" s="198"/>
      <c r="O64" s="161"/>
      <c r="P64" s="161"/>
      <c r="Q64" s="131"/>
      <c r="R64" s="131"/>
      <c r="S64" s="131"/>
      <c r="T64" s="131"/>
    </row>
    <row r="65" spans="1:20" ht="25.5">
      <c r="A65" s="131"/>
      <c r="B65" s="168"/>
      <c r="C65" s="168"/>
      <c r="D65" s="168"/>
      <c r="E65" s="168"/>
      <c r="F65" s="168"/>
      <c r="G65" s="168"/>
      <c r="H65" s="168"/>
      <c r="I65" s="168"/>
      <c r="J65" s="168"/>
      <c r="K65" s="168"/>
      <c r="L65" s="168"/>
      <c r="M65" s="168"/>
      <c r="N65" s="168"/>
      <c r="O65" s="131"/>
      <c r="P65" s="131"/>
      <c r="Q65" s="131"/>
      <c r="R65" s="131"/>
      <c r="S65" s="131"/>
      <c r="T65" s="131"/>
    </row>
    <row r="66" spans="1:20" ht="32.25" customHeight="1">
      <c r="A66" s="131"/>
      <c r="B66" s="168"/>
      <c r="C66" s="168"/>
      <c r="D66" s="168"/>
      <c r="E66" s="168"/>
      <c r="F66" s="168"/>
      <c r="G66" s="168"/>
      <c r="H66" s="168"/>
      <c r="I66" s="168"/>
      <c r="J66" s="168"/>
      <c r="K66" s="168"/>
      <c r="L66" s="168"/>
      <c r="M66" s="168"/>
      <c r="N66" s="168"/>
      <c r="O66" s="131"/>
      <c r="P66" s="131"/>
      <c r="Q66" s="131"/>
      <c r="R66" s="131"/>
      <c r="S66" s="131"/>
      <c r="T66" s="131"/>
    </row>
    <row r="67" spans="1:20" ht="26.25" thickBot="1">
      <c r="A67" s="131"/>
      <c r="B67" s="168"/>
      <c r="C67" s="168"/>
      <c r="D67" s="168"/>
      <c r="E67" s="168"/>
      <c r="F67" s="168"/>
      <c r="G67" s="168"/>
      <c r="H67" s="168"/>
      <c r="I67" s="168"/>
      <c r="J67" s="168"/>
      <c r="K67" s="168"/>
      <c r="L67" s="168"/>
      <c r="M67" s="168"/>
      <c r="N67" s="168"/>
      <c r="O67" s="131"/>
      <c r="P67" s="131"/>
      <c r="Q67" s="131"/>
      <c r="R67" s="131"/>
      <c r="S67" s="131"/>
      <c r="T67" s="131"/>
    </row>
    <row r="68" spans="1:20" ht="24.95" customHeight="1">
      <c r="A68" s="131"/>
      <c r="B68" s="199"/>
      <c r="C68" s="199"/>
      <c r="D68" s="200"/>
      <c r="E68" s="557" t="s">
        <v>345</v>
      </c>
      <c r="F68" s="557"/>
      <c r="G68" s="557"/>
      <c r="H68" s="557"/>
      <c r="I68" s="558"/>
      <c r="J68" s="168"/>
      <c r="K68" s="168"/>
      <c r="L68" s="168"/>
      <c r="M68" s="168"/>
      <c r="N68" s="168"/>
      <c r="O68" s="131"/>
      <c r="P68" s="131"/>
      <c r="Q68" s="131"/>
      <c r="R68" s="131"/>
      <c r="S68" s="131"/>
      <c r="T68" s="131"/>
    </row>
    <row r="69" spans="1:20" ht="24.95" customHeight="1">
      <c r="A69" s="131"/>
      <c r="B69" s="201"/>
      <c r="C69" s="201"/>
      <c r="D69" s="202"/>
      <c r="E69" s="203">
        <v>0.2</v>
      </c>
      <c r="F69" s="203">
        <v>0.4</v>
      </c>
      <c r="G69" s="203">
        <v>0.6</v>
      </c>
      <c r="H69" s="203">
        <v>0.8</v>
      </c>
      <c r="I69" s="204">
        <v>1</v>
      </c>
      <c r="J69" s="168"/>
      <c r="K69" s="168"/>
      <c r="L69" s="168"/>
      <c r="M69" s="168"/>
      <c r="N69" s="168"/>
      <c r="O69" s="131"/>
      <c r="P69" s="131"/>
      <c r="Q69" s="131"/>
    </row>
    <row r="70" spans="1:20" ht="24.95" customHeight="1">
      <c r="A70" s="131"/>
      <c r="B70" s="201"/>
      <c r="C70" s="201"/>
      <c r="D70" s="205"/>
      <c r="E70" s="206" t="s">
        <v>346</v>
      </c>
      <c r="F70" s="206" t="s">
        <v>302</v>
      </c>
      <c r="G70" s="206" t="s">
        <v>237</v>
      </c>
      <c r="H70" s="206" t="s">
        <v>262</v>
      </c>
      <c r="I70" s="220" t="s">
        <v>342</v>
      </c>
      <c r="J70" s="168"/>
      <c r="K70" s="168"/>
      <c r="L70" s="168"/>
      <c r="M70" s="168"/>
      <c r="N70" s="168"/>
      <c r="O70" s="131"/>
      <c r="P70" s="131"/>
      <c r="Q70" s="131"/>
    </row>
    <row r="71" spans="1:20" ht="24.95" customHeight="1">
      <c r="A71" s="131"/>
      <c r="B71" s="559" t="s">
        <v>326</v>
      </c>
      <c r="C71" s="208">
        <v>1</v>
      </c>
      <c r="D71" s="206" t="s">
        <v>340</v>
      </c>
      <c r="E71" s="209" t="s">
        <v>196</v>
      </c>
      <c r="F71" s="209" t="s">
        <v>196</v>
      </c>
      <c r="G71" s="209" t="s">
        <v>196</v>
      </c>
      <c r="H71" s="209" t="s">
        <v>196</v>
      </c>
      <c r="I71" s="210" t="s">
        <v>347</v>
      </c>
      <c r="J71" s="168"/>
      <c r="K71" s="168"/>
      <c r="L71" s="168"/>
      <c r="M71" s="168"/>
      <c r="N71" s="168"/>
      <c r="O71" s="131"/>
      <c r="P71" s="131"/>
      <c r="Q71" s="131"/>
    </row>
    <row r="72" spans="1:20" ht="24.95" customHeight="1">
      <c r="A72" s="131"/>
      <c r="B72" s="559"/>
      <c r="C72" s="208">
        <v>0.8</v>
      </c>
      <c r="D72" s="206" t="s">
        <v>338</v>
      </c>
      <c r="E72" s="211" t="s">
        <v>237</v>
      </c>
      <c r="F72" s="211" t="s">
        <v>237</v>
      </c>
      <c r="G72" s="209" t="s">
        <v>196</v>
      </c>
      <c r="H72" s="209" t="s">
        <v>196</v>
      </c>
      <c r="I72" s="210" t="s">
        <v>347</v>
      </c>
      <c r="J72" s="168"/>
      <c r="K72" s="168"/>
      <c r="L72" s="168"/>
      <c r="M72" s="168"/>
      <c r="N72" s="168"/>
      <c r="O72" s="131"/>
      <c r="P72" s="131"/>
      <c r="Q72" s="131"/>
    </row>
    <row r="73" spans="1:20" ht="24.95" customHeight="1">
      <c r="A73" s="131"/>
      <c r="B73" s="559"/>
      <c r="C73" s="208">
        <v>0.6</v>
      </c>
      <c r="D73" s="206" t="s">
        <v>285</v>
      </c>
      <c r="E73" s="211" t="s">
        <v>237</v>
      </c>
      <c r="F73" s="211" t="s">
        <v>237</v>
      </c>
      <c r="G73" s="211" t="s">
        <v>237</v>
      </c>
      <c r="H73" s="209" t="s">
        <v>196</v>
      </c>
      <c r="I73" s="210" t="s">
        <v>347</v>
      </c>
      <c r="J73" s="168"/>
      <c r="K73" s="168"/>
      <c r="L73" s="168"/>
      <c r="M73" s="168"/>
      <c r="N73" s="168"/>
      <c r="O73" s="131"/>
      <c r="P73" s="131"/>
      <c r="Q73" s="131"/>
    </row>
    <row r="74" spans="1:20" ht="24.95" customHeight="1">
      <c r="A74" s="131"/>
      <c r="B74" s="559"/>
      <c r="C74" s="208">
        <v>0.4</v>
      </c>
      <c r="D74" s="219" t="s">
        <v>209</v>
      </c>
      <c r="E74" s="212" t="s">
        <v>348</v>
      </c>
      <c r="F74" s="211" t="s">
        <v>237</v>
      </c>
      <c r="G74" s="211" t="s">
        <v>237</v>
      </c>
      <c r="H74" s="209" t="s">
        <v>196</v>
      </c>
      <c r="I74" s="207" t="s">
        <v>347</v>
      </c>
      <c r="J74" s="168"/>
      <c r="K74" s="168"/>
      <c r="L74" s="168"/>
      <c r="M74" s="168"/>
      <c r="N74" s="168"/>
      <c r="O74" s="131"/>
      <c r="P74" s="131"/>
      <c r="Q74" s="131"/>
    </row>
    <row r="75" spans="1:20" ht="73.5" customHeight="1" thickBot="1">
      <c r="A75" s="131"/>
      <c r="B75" s="560"/>
      <c r="C75" s="213">
        <v>0.2</v>
      </c>
      <c r="D75" s="214" t="s">
        <v>331</v>
      </c>
      <c r="E75" s="215" t="s">
        <v>348</v>
      </c>
      <c r="F75" s="215" t="s">
        <v>348</v>
      </c>
      <c r="G75" s="216" t="s">
        <v>237</v>
      </c>
      <c r="H75" s="217" t="s">
        <v>196</v>
      </c>
      <c r="I75" s="218" t="s">
        <v>347</v>
      </c>
      <c r="J75" s="168"/>
      <c r="K75" s="168"/>
      <c r="L75" s="168"/>
      <c r="M75" s="168"/>
      <c r="N75" s="168"/>
      <c r="O75" s="131"/>
      <c r="P75" s="131"/>
      <c r="Q75" s="131"/>
    </row>
    <row r="76" spans="1:20">
      <c r="A76" s="131"/>
      <c r="B76" s="131"/>
      <c r="C76" s="131"/>
      <c r="D76" s="131"/>
      <c r="E76" s="131"/>
      <c r="F76" s="131"/>
      <c r="G76" s="131"/>
      <c r="H76" s="131"/>
      <c r="I76" s="131"/>
      <c r="J76" s="131"/>
      <c r="K76" s="131"/>
      <c r="L76" s="131"/>
      <c r="M76" s="131"/>
      <c r="N76" s="131"/>
      <c r="O76" s="131"/>
      <c r="P76" s="131"/>
      <c r="Q76" s="131"/>
    </row>
    <row r="77" spans="1:20">
      <c r="A77" s="131"/>
      <c r="B77" s="131"/>
      <c r="C77" s="131"/>
      <c r="D77" s="131"/>
      <c r="E77" s="131"/>
      <c r="F77" s="131"/>
      <c r="G77" s="131"/>
      <c r="H77" s="131"/>
      <c r="I77" s="131"/>
      <c r="J77" s="131"/>
      <c r="K77" s="131"/>
      <c r="L77" s="131"/>
      <c r="M77" s="131"/>
      <c r="N77" s="131"/>
      <c r="O77" s="131"/>
      <c r="P77" s="131"/>
      <c r="Q77" s="131"/>
    </row>
    <row r="78" spans="1:20">
      <c r="B78" s="131"/>
      <c r="C78" s="131"/>
      <c r="D78" s="131"/>
      <c r="E78" s="131"/>
      <c r="F78" s="131"/>
      <c r="G78" s="131"/>
      <c r="H78" s="131"/>
      <c r="I78" s="131"/>
      <c r="J78" s="131"/>
      <c r="K78" s="131"/>
      <c r="L78" s="131"/>
      <c r="M78" s="131"/>
      <c r="N78" s="131"/>
      <c r="O78" s="131"/>
      <c r="P78" s="131"/>
      <c r="Q78" s="131"/>
    </row>
  </sheetData>
  <mergeCells count="182">
    <mergeCell ref="AT29:AT31"/>
    <mergeCell ref="AU29:AU31"/>
    <mergeCell ref="B55:F55"/>
    <mergeCell ref="E68:I68"/>
    <mergeCell ref="B71:B75"/>
    <mergeCell ref="AV32:AV36"/>
    <mergeCell ref="AV29:AV31"/>
    <mergeCell ref="B19:B36"/>
    <mergeCell ref="C23:C26"/>
    <mergeCell ref="D23:D26"/>
    <mergeCell ref="E23:E26"/>
    <mergeCell ref="F23:F26"/>
    <mergeCell ref="G23:G26"/>
    <mergeCell ref="H23:H26"/>
    <mergeCell ref="I23:I26"/>
    <mergeCell ref="J19:J22"/>
    <mergeCell ref="K19:K22"/>
    <mergeCell ref="L19:L22"/>
    <mergeCell ref="M19:M22"/>
    <mergeCell ref="N19:N22"/>
    <mergeCell ref="O19:O22"/>
    <mergeCell ref="P19:P22"/>
    <mergeCell ref="R29:R31"/>
    <mergeCell ref="S29:S31"/>
    <mergeCell ref="AW32:AW36"/>
    <mergeCell ref="G33:G34"/>
    <mergeCell ref="AW37:AW39"/>
    <mergeCell ref="B40:H40"/>
    <mergeCell ref="U40:U41"/>
    <mergeCell ref="C41:H41"/>
    <mergeCell ref="U32:U36"/>
    <mergeCell ref="W32:W36"/>
    <mergeCell ref="AR32:AR36"/>
    <mergeCell ref="AS32:AS36"/>
    <mergeCell ref="AT32:AT36"/>
    <mergeCell ref="AU32:AU36"/>
    <mergeCell ref="O32:O36"/>
    <mergeCell ref="P32:P36"/>
    <mergeCell ref="Q32:Q36"/>
    <mergeCell ref="R32:R36"/>
    <mergeCell ref="N32:N36"/>
    <mergeCell ref="S32:S36"/>
    <mergeCell ref="T32:T36"/>
    <mergeCell ref="C32:C36"/>
    <mergeCell ref="D32:D36"/>
    <mergeCell ref="E32:E36"/>
    <mergeCell ref="F32:F36"/>
    <mergeCell ref="H32:H36"/>
    <mergeCell ref="T29:T31"/>
    <mergeCell ref="U29:U31"/>
    <mergeCell ref="L29:L31"/>
    <mergeCell ref="M29:M31"/>
    <mergeCell ref="N29:N31"/>
    <mergeCell ref="O29:O31"/>
    <mergeCell ref="P29:P31"/>
    <mergeCell ref="Q29:Q31"/>
    <mergeCell ref="I32:I36"/>
    <mergeCell ref="J32:J36"/>
    <mergeCell ref="K32:K36"/>
    <mergeCell ref="L32:L36"/>
    <mergeCell ref="M32:M36"/>
    <mergeCell ref="AW27:AW28"/>
    <mergeCell ref="C29:C31"/>
    <mergeCell ref="D29:D31"/>
    <mergeCell ref="E29:E31"/>
    <mergeCell ref="F29:F31"/>
    <mergeCell ref="G29:G30"/>
    <mergeCell ref="H29:H31"/>
    <mergeCell ref="I29:I31"/>
    <mergeCell ref="J29:J31"/>
    <mergeCell ref="K29:K31"/>
    <mergeCell ref="W27:W28"/>
    <mergeCell ref="AR27:AR28"/>
    <mergeCell ref="AS27:AS28"/>
    <mergeCell ref="AT27:AT28"/>
    <mergeCell ref="AU27:AU28"/>
    <mergeCell ref="AV27:AV28"/>
    <mergeCell ref="L27:L28"/>
    <mergeCell ref="M27:M28"/>
    <mergeCell ref="N27:N28"/>
    <mergeCell ref="O27:O28"/>
    <mergeCell ref="AW29:AW31"/>
    <mergeCell ref="W29:W31"/>
    <mergeCell ref="AR29:AR31"/>
    <mergeCell ref="AS29:AS31"/>
    <mergeCell ref="R27:R28"/>
    <mergeCell ref="S27:S28"/>
    <mergeCell ref="T27:T28"/>
    <mergeCell ref="U27:U28"/>
    <mergeCell ref="J27:J28"/>
    <mergeCell ref="K27:K28"/>
    <mergeCell ref="Q19:Q22"/>
    <mergeCell ref="R19:R22"/>
    <mergeCell ref="S19:S22"/>
    <mergeCell ref="T19:T22"/>
    <mergeCell ref="U19:U22"/>
    <mergeCell ref="E27:E28"/>
    <mergeCell ref="F27:F28"/>
    <mergeCell ref="H27:H28"/>
    <mergeCell ref="I27:I28"/>
    <mergeCell ref="H16:H18"/>
    <mergeCell ref="P27:P28"/>
    <mergeCell ref="Q27:Q28"/>
    <mergeCell ref="H19:H22"/>
    <mergeCell ref="I19:I22"/>
    <mergeCell ref="AS16:AS18"/>
    <mergeCell ref="AT16:AT18"/>
    <mergeCell ref="I13:J13"/>
    <mergeCell ref="L13:M13"/>
    <mergeCell ref="AU16:AU18"/>
    <mergeCell ref="AV16:AV18"/>
    <mergeCell ref="AW16:AW18"/>
    <mergeCell ref="I17:L17"/>
    <mergeCell ref="M17:T17"/>
    <mergeCell ref="W17:W18"/>
    <mergeCell ref="X17:X18"/>
    <mergeCell ref="Y17:Y18"/>
    <mergeCell ref="I16:T16"/>
    <mergeCell ref="U16:U18"/>
    <mergeCell ref="V16:V18"/>
    <mergeCell ref="W16:AJ16"/>
    <mergeCell ref="AK16:AR17"/>
    <mergeCell ref="Z17:Z18"/>
    <mergeCell ref="AA17:AA18"/>
    <mergeCell ref="AB17:AB18"/>
    <mergeCell ref="AC17:AC18"/>
    <mergeCell ref="AD17:AD18"/>
    <mergeCell ref="AE17:AE18"/>
    <mergeCell ref="AF17:AJ17"/>
    <mergeCell ref="O23:O26"/>
    <mergeCell ref="P23:P26"/>
    <mergeCell ref="Q23:Q26"/>
    <mergeCell ref="R23:R26"/>
    <mergeCell ref="B13:E13"/>
    <mergeCell ref="B14:E14"/>
    <mergeCell ref="B16:B18"/>
    <mergeCell ref="C16:C18"/>
    <mergeCell ref="D16:D18"/>
    <mergeCell ref="E16:G17"/>
    <mergeCell ref="S23:S26"/>
    <mergeCell ref="T23:T26"/>
    <mergeCell ref="U23:U26"/>
    <mergeCell ref="W23:W26"/>
    <mergeCell ref="AQ23:AQ26"/>
    <mergeCell ref="AR23:AR26"/>
    <mergeCell ref="AS23:AS26"/>
    <mergeCell ref="AT23:AT26"/>
    <mergeCell ref="AU23:AU26"/>
    <mergeCell ref="G35:G36"/>
    <mergeCell ref="B42:B45"/>
    <mergeCell ref="C42:H45"/>
    <mergeCell ref="B7:C10"/>
    <mergeCell ref="D9:J10"/>
    <mergeCell ref="D7:J8"/>
    <mergeCell ref="K7:N7"/>
    <mergeCell ref="K8:N8"/>
    <mergeCell ref="K10:N10"/>
    <mergeCell ref="K9:N9"/>
    <mergeCell ref="F13:G13"/>
    <mergeCell ref="F14:G14"/>
    <mergeCell ref="C19:C22"/>
    <mergeCell ref="D19:D22"/>
    <mergeCell ref="E19:E22"/>
    <mergeCell ref="F19:F22"/>
    <mergeCell ref="G19:G22"/>
    <mergeCell ref="J23:J26"/>
    <mergeCell ref="K23:K26"/>
    <mergeCell ref="L23:L26"/>
    <mergeCell ref="M23:M26"/>
    <mergeCell ref="N23:N26"/>
    <mergeCell ref="C27:C28"/>
    <mergeCell ref="D27:D28"/>
    <mergeCell ref="W19:W22"/>
    <mergeCell ref="AQ19:AQ22"/>
    <mergeCell ref="AR19:AR22"/>
    <mergeCell ref="AS19:AS22"/>
    <mergeCell ref="AT19:AT22"/>
    <mergeCell ref="AU19:AU22"/>
    <mergeCell ref="AV19:AV22"/>
    <mergeCell ref="AW19:AW22"/>
    <mergeCell ref="AV23:AV26"/>
    <mergeCell ref="AW23:AW26"/>
  </mergeCells>
  <conditionalFormatting sqref="L27 L37:L39">
    <cfRule type="containsText" dxfId="140" priority="86" operator="containsText" text="MUY BAJA">
      <formula>NOT(ISERROR(SEARCH("MUY BAJA",L27)))</formula>
    </cfRule>
    <cfRule type="containsText" dxfId="139" priority="87" operator="containsText" text="MUY ALTA">
      <formula>NOT(ISERROR(SEARCH("MUY ALTA",L27)))</formula>
    </cfRule>
    <cfRule type="containsText" dxfId="138" priority="88" operator="containsText" text="MUY ALTA ">
      <formula>NOT(ISERROR(SEARCH("MUY ALTA ",L27)))</formula>
    </cfRule>
    <cfRule type="containsText" dxfId="137" priority="89" operator="containsText" text="ALTA">
      <formula>NOT(ISERROR(SEARCH("ALTA",L27)))</formula>
    </cfRule>
    <cfRule type="containsText" dxfId="136" priority="90" operator="containsText" text="BAJA">
      <formula>NOT(ISERROR(SEARCH("BAJA",L27)))</formula>
    </cfRule>
    <cfRule type="containsText" dxfId="135" priority="91" operator="containsText" text="MUY BAJA">
      <formula>NOT(ISERROR(SEARCH("MUY BAJA",L27)))</formula>
    </cfRule>
    <cfRule type="containsText" dxfId="134" priority="92" operator="containsText" text="MEDIA">
      <formula>NOT(ISERROR(SEARCH("MEDIA",L27)))</formula>
    </cfRule>
  </conditionalFormatting>
  <conditionalFormatting sqref="L29:L30 L32:L34">
    <cfRule type="containsText" dxfId="133" priority="135" operator="containsText" text="MUY BAJA">
      <formula>NOT(ISERROR(SEARCH("MUY BAJA",L29)))</formula>
    </cfRule>
    <cfRule type="containsText" dxfId="132" priority="136" operator="containsText" text="MUY ALTA">
      <formula>NOT(ISERROR(SEARCH("MUY ALTA",L29)))</formula>
    </cfRule>
    <cfRule type="containsText" dxfId="131" priority="137" operator="containsText" text="MUY ALTA ">
      <formula>NOT(ISERROR(SEARCH("MUY ALTA ",L29)))</formula>
    </cfRule>
    <cfRule type="containsText" dxfId="130" priority="138" operator="containsText" text="ALTA">
      <formula>NOT(ISERROR(SEARCH("ALTA",L29)))</formula>
    </cfRule>
    <cfRule type="containsText" dxfId="129" priority="139" operator="containsText" text="BAJA">
      <formula>NOT(ISERROR(SEARCH("BAJA",L29)))</formula>
    </cfRule>
    <cfRule type="containsText" dxfId="128" priority="140" operator="containsText" text="MUY BAJA">
      <formula>NOT(ISERROR(SEARCH("MUY BAJA",L29)))</formula>
    </cfRule>
    <cfRule type="containsText" dxfId="127" priority="141" operator="containsText" text="MEDIA">
      <formula>NOT(ISERROR(SEARCH("MEDIA",L29)))</formula>
    </cfRule>
  </conditionalFormatting>
  <conditionalFormatting sqref="R27 O29:O30 R29:R30 O32:O34 R32:R34 O37:O39 R37:R39">
    <cfRule type="containsBlanks" dxfId="126" priority="123">
      <formula>LEN(TRIM(O27))=0</formula>
    </cfRule>
    <cfRule type="containsText" dxfId="125" priority="129" operator="containsText" text="CATASTRÓFICO">
      <formula>NOT(ISERROR(SEARCH("CATASTRÓFICO",O27)))</formula>
    </cfRule>
    <cfRule type="containsText" dxfId="124" priority="130" operator="containsText" text="CATASTROFICO">
      <formula>NOT(ISERROR(SEARCH("CATASTROFICO",O27)))</formula>
    </cfRule>
    <cfRule type="containsText" dxfId="123" priority="131" operator="containsText" text="MAYOR">
      <formula>NOT(ISERROR(SEARCH("MAYOR",O27)))</formula>
    </cfRule>
    <cfRule type="containsText" dxfId="122" priority="132" operator="containsText" text="MODERADO">
      <formula>NOT(ISERROR(SEARCH("MODERADO",O27)))</formula>
    </cfRule>
    <cfRule type="containsText" dxfId="121" priority="133" operator="containsText" text="MENOR">
      <formula>NOT(ISERROR(SEARCH("MENOR",O27)))</formula>
    </cfRule>
    <cfRule type="containsText" dxfId="120" priority="134" operator="containsText" text="LEVE">
      <formula>NOT(ISERROR(SEARCH("LEVE",O27)))</formula>
    </cfRule>
  </conditionalFormatting>
  <conditionalFormatting sqref="T27 T29:T30 T32:T34 T37:T39">
    <cfRule type="containsText" dxfId="119" priority="124" operator="containsText" text="CATASTRÓFICO">
      <formula>NOT(ISERROR(SEARCH("CATASTRÓFICO",T27)))</formula>
    </cfRule>
    <cfRule type="containsText" dxfId="118" priority="125" operator="containsText" text="MAYOR">
      <formula>NOT(ISERROR(SEARCH("MAYOR",T27)))</formula>
    </cfRule>
    <cfRule type="containsText" dxfId="117" priority="126" operator="containsText" text="MODERADO">
      <formula>NOT(ISERROR(SEARCH("MODERADO",T27)))</formula>
    </cfRule>
    <cfRule type="containsText" dxfId="116" priority="127" operator="containsText" text="MENOR">
      <formula>NOT(ISERROR(SEARCH("MENOR",T27)))</formula>
    </cfRule>
    <cfRule type="containsText" dxfId="115" priority="128" operator="containsText" text="LEVE">
      <formula>NOT(ISERROR(SEARCH("LEVE",T27)))</formula>
    </cfRule>
  </conditionalFormatting>
  <conditionalFormatting sqref="U27">
    <cfRule type="containsText" dxfId="114" priority="107" operator="containsText" text="EXTREMO">
      <formula>NOT(ISERROR(SEARCH("EXTREMO",U27)))</formula>
    </cfRule>
    <cfRule type="containsText" dxfId="113" priority="108" operator="containsText" text="ALTO">
      <formula>NOT(ISERROR(SEARCH("ALTO",U27)))</formula>
    </cfRule>
    <cfRule type="containsText" dxfId="112" priority="109" operator="containsText" text="MODERADO">
      <formula>NOT(ISERROR(SEARCH("MODERADO",U27)))</formula>
    </cfRule>
    <cfRule type="containsText" dxfId="111" priority="110" operator="containsText" text="BAJO">
      <formula>NOT(ISERROR(SEARCH("BAJO",U27)))</formula>
    </cfRule>
    <cfRule type="containsText" dxfId="110" priority="111" operator="containsText" text="BAJO">
      <formula>NOT(ISERROR(SEARCH("BAJO",U27)))</formula>
    </cfRule>
  </conditionalFormatting>
  <conditionalFormatting sqref="U29:U30 U32:U34 AQ29">
    <cfRule type="containsText" dxfId="109" priority="112" operator="containsText" text="EXTREMO">
      <formula>NOT(ISERROR(SEARCH("EXTREMO",U29)))</formula>
    </cfRule>
    <cfRule type="containsText" dxfId="108" priority="113" operator="containsText" text="ALTO">
      <formula>NOT(ISERROR(SEARCH("ALTO",U29)))</formula>
    </cfRule>
    <cfRule type="containsText" dxfId="107" priority="114" operator="containsText" text="MODERADO">
      <formula>NOT(ISERROR(SEARCH("MODERADO",U29)))</formula>
    </cfRule>
    <cfRule type="containsText" dxfId="106" priority="115" operator="containsText" text="BAJO">
      <formula>NOT(ISERROR(SEARCH("BAJO",U29)))</formula>
    </cfRule>
    <cfRule type="containsText" dxfId="105" priority="116" operator="containsText" text="BAJO">
      <formula>NOT(ISERROR(SEARCH("BAJO",U29)))</formula>
    </cfRule>
  </conditionalFormatting>
  <conditionalFormatting sqref="U40">
    <cfRule type="containsText" dxfId="104" priority="102" operator="containsText" text="EXTREMO">
      <formula>NOT(ISERROR(SEARCH("EXTREMO",U40)))</formula>
    </cfRule>
    <cfRule type="containsText" dxfId="103" priority="103" operator="containsText" text="ALTO">
      <formula>NOT(ISERROR(SEARCH("ALTO",U40)))</formula>
    </cfRule>
    <cfRule type="containsText" dxfId="102" priority="104" operator="containsText" text="MODERADO">
      <formula>NOT(ISERROR(SEARCH("MODERADO",U40)))</formula>
    </cfRule>
    <cfRule type="containsText" dxfId="101" priority="105" operator="containsText" text="BAJO">
      <formula>NOT(ISERROR(SEARCH("BAJO",U40)))</formula>
    </cfRule>
    <cfRule type="containsText" dxfId="100" priority="106" operator="containsText" text="BAJO">
      <formula>NOT(ISERROR(SEARCH("BAJO",U40)))</formula>
    </cfRule>
  </conditionalFormatting>
  <conditionalFormatting sqref="AM27:AM36">
    <cfRule type="containsText" dxfId="99" priority="117" operator="containsText" text="MUY ALTA ">
      <formula>NOT(ISERROR(SEARCH("MUY ALTA ",AM27)))</formula>
    </cfRule>
    <cfRule type="containsText" dxfId="98" priority="118" operator="containsText" text="ALTA">
      <formula>NOT(ISERROR(SEARCH("ALTA",AM27)))</formula>
    </cfRule>
    <cfRule type="containsText" dxfId="97" priority="119" operator="containsText" text="MEDIA">
      <formula>NOT(ISERROR(SEARCH("MEDIA",AM27)))</formula>
    </cfRule>
    <cfRule type="containsText" dxfId="96" priority="120" operator="containsText" text="BAJA">
      <formula>NOT(ISERROR(SEARCH("BAJA",AM27)))</formula>
    </cfRule>
    <cfRule type="containsText" dxfId="95" priority="121" operator="containsText" text="MUY BAJA">
      <formula>NOT(ISERROR(SEARCH("MUY BAJA",AM27)))</formula>
    </cfRule>
    <cfRule type="containsText" dxfId="94" priority="122" operator="containsText" text="MUY BAJA ">
      <formula>NOT(ISERROR(SEARCH("MUY BAJA ",AM27)))</formula>
    </cfRule>
  </conditionalFormatting>
  <conditionalFormatting sqref="AM27:AM36">
    <cfRule type="containsText" dxfId="93" priority="100" operator="containsText" text="MUY BAJA">
      <formula>NOT(ISERROR(SEARCH("MUY BAJA",AM27)))</formula>
    </cfRule>
  </conditionalFormatting>
  <conditionalFormatting sqref="AM29:AM36">
    <cfRule type="containsText" dxfId="92" priority="101" operator="containsText" text="MUY BAJA ">
      <formula>NOT(ISERROR(SEARCH("MUY BAJA ",AM29)))</formula>
    </cfRule>
  </conditionalFormatting>
  <conditionalFormatting sqref="AN27:AO36">
    <cfRule type="containsText" dxfId="91" priority="93" operator="containsText" text="MENOR">
      <formula>NOT(ISERROR(SEARCH("MENOR",AN27)))</formula>
    </cfRule>
    <cfRule type="containsText" dxfId="90" priority="94" operator="containsText" text="MENOR">
      <formula>NOT(ISERROR(SEARCH("MENOR",AN27)))</formula>
    </cfRule>
    <cfRule type="containsText" dxfId="89" priority="95" operator="containsText" text="CATASTRÓFICO">
      <formula>NOT(ISERROR(SEARCH("CATASTRÓFICO",AN27)))</formula>
    </cfRule>
    <cfRule type="containsText" dxfId="88" priority="96" operator="containsText" text="MAYOR">
      <formula>NOT(ISERROR(SEARCH("MAYOR",AN27)))</formula>
    </cfRule>
    <cfRule type="containsText" dxfId="87" priority="97" operator="containsText" text="MODERADO">
      <formula>NOT(ISERROR(SEARCH("MODERADO",AN27)))</formula>
    </cfRule>
    <cfRule type="containsText" dxfId="86" priority="98" operator="containsText" text="MENOR ">
      <formula>NOT(ISERROR(SEARCH("MENOR ",AN27)))</formula>
    </cfRule>
    <cfRule type="containsText" dxfId="85" priority="99" operator="containsText" text="LEVE">
      <formula>NOT(ISERROR(SEARCH("LEVE",AN27)))</formula>
    </cfRule>
  </conditionalFormatting>
  <conditionalFormatting sqref="O27">
    <cfRule type="containsText" dxfId="84" priority="79" operator="containsText" text="MUY BAJA">
      <formula>NOT(ISERROR(SEARCH("MUY BAJA",O27)))</formula>
    </cfRule>
    <cfRule type="containsText" dxfId="83" priority="80" operator="containsText" text="MUY ALTA">
      <formula>NOT(ISERROR(SEARCH("MUY ALTA",O27)))</formula>
    </cfRule>
    <cfRule type="containsText" dxfId="82" priority="81" operator="containsText" text="MUY ALTA ">
      <formula>NOT(ISERROR(SEARCH("MUY ALTA ",O27)))</formula>
    </cfRule>
    <cfRule type="containsText" dxfId="81" priority="82" operator="containsText" text="ALTA">
      <formula>NOT(ISERROR(SEARCH("ALTA",O27)))</formula>
    </cfRule>
    <cfRule type="containsText" dxfId="80" priority="83" operator="containsText" text="BAJA">
      <formula>NOT(ISERROR(SEARCH("BAJA",O27)))</formula>
    </cfRule>
    <cfRule type="containsText" dxfId="79" priority="84" operator="containsText" text="MUY BAJA">
      <formula>NOT(ISERROR(SEARCH("MUY BAJA",O27)))</formula>
    </cfRule>
    <cfRule type="containsText" dxfId="78" priority="85" operator="containsText" text="MEDIA">
      <formula>NOT(ISERROR(SEARCH("MEDIA",O27)))</formula>
    </cfRule>
  </conditionalFormatting>
  <conditionalFormatting sqref="L23:L26">
    <cfRule type="containsText" dxfId="77" priority="72" operator="containsText" text="MUY BAJA">
      <formula>NOT(ISERROR(SEARCH("MUY BAJA",L23)))</formula>
    </cfRule>
    <cfRule type="containsText" dxfId="76" priority="73" operator="containsText" text="MUY ALTA">
      <formula>NOT(ISERROR(SEARCH("MUY ALTA",L23)))</formula>
    </cfRule>
    <cfRule type="containsText" dxfId="75" priority="74" operator="containsText" text="MUY ALTA ">
      <formula>NOT(ISERROR(SEARCH("MUY ALTA ",L23)))</formula>
    </cfRule>
    <cfRule type="containsText" dxfId="74" priority="75" operator="containsText" text="ALTA">
      <formula>NOT(ISERROR(SEARCH("ALTA",L23)))</formula>
    </cfRule>
    <cfRule type="containsText" dxfId="73" priority="76" operator="containsText" text="BAJA">
      <formula>NOT(ISERROR(SEARCH("BAJA",L23)))</formula>
    </cfRule>
    <cfRule type="containsText" dxfId="72" priority="77" operator="containsText" text="MUY BAJA">
      <formula>NOT(ISERROR(SEARCH("MUY BAJA",L23)))</formula>
    </cfRule>
    <cfRule type="containsText" dxfId="71" priority="78" operator="containsText" text="MEDIA">
      <formula>NOT(ISERROR(SEARCH("MEDIA",L23)))</formula>
    </cfRule>
  </conditionalFormatting>
  <conditionalFormatting sqref="O23:O26 R23:R26">
    <cfRule type="containsText" dxfId="70" priority="66" operator="containsText" text="CATASTRÓFICO">
      <formula>NOT(ISERROR(SEARCH("CATASTRÓFICO",O23)))</formula>
    </cfRule>
    <cfRule type="containsText" dxfId="69" priority="67" operator="containsText" text="CATASTROFICO">
      <formula>NOT(ISERROR(SEARCH("CATASTROFICO",O23)))</formula>
    </cfRule>
    <cfRule type="containsText" dxfId="68" priority="68" operator="containsText" text="MAYOR">
      <formula>NOT(ISERROR(SEARCH("MAYOR",O23)))</formula>
    </cfRule>
    <cfRule type="containsText" dxfId="67" priority="69" operator="containsText" text="MODERADO">
      <formula>NOT(ISERROR(SEARCH("MODERADO",O23)))</formula>
    </cfRule>
    <cfRule type="containsText" dxfId="66" priority="70" operator="containsText" text="MENOR">
      <formula>NOT(ISERROR(SEARCH("MENOR",O23)))</formula>
    </cfRule>
    <cfRule type="containsText" dxfId="65" priority="71" operator="containsText" text="LEVE">
      <formula>NOT(ISERROR(SEARCH("LEVE",O23)))</formula>
    </cfRule>
  </conditionalFormatting>
  <conditionalFormatting sqref="T23:T26">
    <cfRule type="containsText" dxfId="64" priority="61" operator="containsText" text="CATASTRÓFICO">
      <formula>NOT(ISERROR(SEARCH("CATASTRÓFICO",T23)))</formula>
    </cfRule>
    <cfRule type="containsText" dxfId="63" priority="62" operator="containsText" text="MAYOR">
      <formula>NOT(ISERROR(SEARCH("MAYOR",T23)))</formula>
    </cfRule>
    <cfRule type="containsText" dxfId="62" priority="63" operator="containsText" text="MODERADO">
      <formula>NOT(ISERROR(SEARCH("MODERADO",T23)))</formula>
    </cfRule>
    <cfRule type="containsText" dxfId="61" priority="64" operator="containsText" text="MENOR">
      <formula>NOT(ISERROR(SEARCH("MENOR",T23)))</formula>
    </cfRule>
    <cfRule type="containsText" dxfId="60" priority="65" operator="containsText" text="LEVE">
      <formula>NOT(ISERROR(SEARCH("LEVE",T23)))</formula>
    </cfRule>
  </conditionalFormatting>
  <conditionalFormatting sqref="O23:O26 R23:R26">
    <cfRule type="containsBlanks" dxfId="59" priority="60">
      <formula>LEN(TRIM(O23))=0</formula>
    </cfRule>
  </conditionalFormatting>
  <conditionalFormatting sqref="AM23:AM26">
    <cfRule type="containsText" dxfId="58" priority="54" operator="containsText" text="MUY ALTA ">
      <formula>NOT(ISERROR(SEARCH("MUY ALTA ",AM23)))</formula>
    </cfRule>
    <cfRule type="containsText" dxfId="57" priority="55" operator="containsText" text="ALTA">
      <formula>NOT(ISERROR(SEARCH("ALTA",AM23)))</formula>
    </cfRule>
    <cfRule type="containsText" dxfId="56" priority="56" operator="containsText" text="MEDIA">
      <formula>NOT(ISERROR(SEARCH("MEDIA",AM23)))</formula>
    </cfRule>
    <cfRule type="containsText" dxfId="55" priority="57" operator="containsText" text="BAJA">
      <formula>NOT(ISERROR(SEARCH("BAJA",AM23)))</formula>
    </cfRule>
    <cfRule type="containsText" dxfId="54" priority="58" operator="containsText" text="MUY BAJA">
      <formula>NOT(ISERROR(SEARCH("MUY BAJA",AM23)))</formula>
    </cfRule>
    <cfRule type="containsText" dxfId="53" priority="59" operator="containsText" text="MUY BAJA ">
      <formula>NOT(ISERROR(SEARCH("MUY BAJA ",AM23)))</formula>
    </cfRule>
  </conditionalFormatting>
  <conditionalFormatting sqref="AM23:AM26">
    <cfRule type="containsText" dxfId="52" priority="53" operator="containsText" text="MUY BAJA ">
      <formula>NOT(ISERROR(SEARCH("MUY BAJA ",AM23)))</formula>
    </cfRule>
  </conditionalFormatting>
  <conditionalFormatting sqref="AM23:AM26">
    <cfRule type="containsText" dxfId="51" priority="52" operator="containsText" text="MUY BAJA">
      <formula>NOT(ISERROR(SEARCH("MUY BAJA",AM23)))</formula>
    </cfRule>
  </conditionalFormatting>
  <conditionalFormatting sqref="AN23:AO26">
    <cfRule type="containsText" dxfId="50" priority="47" operator="containsText" text="CATASTRÓFICO">
      <formula>NOT(ISERROR(SEARCH("CATASTRÓFICO",AN23)))</formula>
    </cfRule>
    <cfRule type="containsText" dxfId="49" priority="48" operator="containsText" text="MAYOR">
      <formula>NOT(ISERROR(SEARCH("MAYOR",AN23)))</formula>
    </cfRule>
    <cfRule type="containsText" dxfId="48" priority="49" operator="containsText" text="MODERADO">
      <formula>NOT(ISERROR(SEARCH("MODERADO",AN23)))</formula>
    </cfRule>
    <cfRule type="containsText" dxfId="47" priority="50" operator="containsText" text="MENOR ">
      <formula>NOT(ISERROR(SEARCH("MENOR ",AN23)))</formula>
    </cfRule>
    <cfRule type="containsText" dxfId="46" priority="51" operator="containsText" text="LEVE">
      <formula>NOT(ISERROR(SEARCH("LEVE",AN23)))</formula>
    </cfRule>
  </conditionalFormatting>
  <conditionalFormatting sqref="U23:U26">
    <cfRule type="containsText" dxfId="45" priority="42" operator="containsText" text="EXTREMO">
      <formula>NOT(ISERROR(SEARCH("EXTREMO",U23)))</formula>
    </cfRule>
    <cfRule type="containsText" dxfId="44" priority="43" operator="containsText" text="ALTO">
      <formula>NOT(ISERROR(SEARCH("ALTO",U23)))</formula>
    </cfRule>
    <cfRule type="containsText" dxfId="43" priority="44" operator="containsText" text="MODERADO">
      <formula>NOT(ISERROR(SEARCH("MODERADO",U23)))</formula>
    </cfRule>
    <cfRule type="containsText" dxfId="42" priority="45" operator="containsText" text="BAJO">
      <formula>NOT(ISERROR(SEARCH("BAJO",U23)))</formula>
    </cfRule>
    <cfRule type="containsText" dxfId="41" priority="46" operator="containsText" text="BAJO">
      <formula>NOT(ISERROR(SEARCH("BAJO",U23)))</formula>
    </cfRule>
  </conditionalFormatting>
  <conditionalFormatting sqref="AN23:AO26">
    <cfRule type="containsText" dxfId="40" priority="40" operator="containsText" text="MENOR">
      <formula>NOT(ISERROR(SEARCH("MENOR",AN23)))</formula>
    </cfRule>
    <cfRule type="containsText" dxfId="39" priority="41" operator="containsText" text="MENOR">
      <formula>NOT(ISERROR(SEARCH("MENOR",AN23)))</formula>
    </cfRule>
  </conditionalFormatting>
  <conditionalFormatting sqref="L19:L22">
    <cfRule type="containsText" dxfId="38" priority="33" operator="containsText" text="MUY BAJA">
      <formula>NOT(ISERROR(SEARCH("MUY BAJA",L19)))</formula>
    </cfRule>
    <cfRule type="containsText" dxfId="37" priority="34" operator="containsText" text="MUY ALTA">
      <formula>NOT(ISERROR(SEARCH("MUY ALTA",L19)))</formula>
    </cfRule>
    <cfRule type="containsText" dxfId="36" priority="35" operator="containsText" text="MUY ALTA ">
      <formula>NOT(ISERROR(SEARCH("MUY ALTA ",L19)))</formula>
    </cfRule>
    <cfRule type="containsText" dxfId="35" priority="36" operator="containsText" text="ALTA">
      <formula>NOT(ISERROR(SEARCH("ALTA",L19)))</formula>
    </cfRule>
    <cfRule type="containsText" dxfId="34" priority="37" operator="containsText" text="BAJA">
      <formula>NOT(ISERROR(SEARCH("BAJA",L19)))</formula>
    </cfRule>
    <cfRule type="containsText" dxfId="33" priority="38" operator="containsText" text="MUY BAJA">
      <formula>NOT(ISERROR(SEARCH("MUY BAJA",L19)))</formula>
    </cfRule>
    <cfRule type="containsText" dxfId="32" priority="39" operator="containsText" text="MEDIA">
      <formula>NOT(ISERROR(SEARCH("MEDIA",L19)))</formula>
    </cfRule>
  </conditionalFormatting>
  <conditionalFormatting sqref="O19:O22 R19:R22">
    <cfRule type="containsText" dxfId="31" priority="27" operator="containsText" text="CATASTRÓFICO">
      <formula>NOT(ISERROR(SEARCH("CATASTRÓFICO",O19)))</formula>
    </cfRule>
    <cfRule type="containsText" dxfId="30" priority="28" operator="containsText" text="CATASTROFICO">
      <formula>NOT(ISERROR(SEARCH("CATASTROFICO",O19)))</formula>
    </cfRule>
    <cfRule type="containsText" dxfId="29" priority="29" operator="containsText" text="MAYOR">
      <formula>NOT(ISERROR(SEARCH("MAYOR",O19)))</formula>
    </cfRule>
    <cfRule type="containsText" dxfId="28" priority="30" operator="containsText" text="MODERADO">
      <formula>NOT(ISERROR(SEARCH("MODERADO",O19)))</formula>
    </cfRule>
    <cfRule type="containsText" dxfId="27" priority="31" operator="containsText" text="MENOR">
      <formula>NOT(ISERROR(SEARCH("MENOR",O19)))</formula>
    </cfRule>
    <cfRule type="containsText" dxfId="26" priority="32" operator="containsText" text="LEVE">
      <formula>NOT(ISERROR(SEARCH("LEVE",O19)))</formula>
    </cfRule>
  </conditionalFormatting>
  <conditionalFormatting sqref="T19:T22">
    <cfRule type="containsText" dxfId="25" priority="22" operator="containsText" text="CATASTRÓFICO">
      <formula>NOT(ISERROR(SEARCH("CATASTRÓFICO",T19)))</formula>
    </cfRule>
    <cfRule type="containsText" dxfId="24" priority="23" operator="containsText" text="MAYOR">
      <formula>NOT(ISERROR(SEARCH("MAYOR",T19)))</formula>
    </cfRule>
    <cfRule type="containsText" dxfId="23" priority="24" operator="containsText" text="MODERADO">
      <formula>NOT(ISERROR(SEARCH("MODERADO",T19)))</formula>
    </cfRule>
    <cfRule type="containsText" dxfId="22" priority="25" operator="containsText" text="MENOR">
      <formula>NOT(ISERROR(SEARCH("MENOR",T19)))</formula>
    </cfRule>
    <cfRule type="containsText" dxfId="21" priority="26" operator="containsText" text="LEVE">
      <formula>NOT(ISERROR(SEARCH("LEVE",T19)))</formula>
    </cfRule>
  </conditionalFormatting>
  <conditionalFormatting sqref="O19:O22 R19:R22">
    <cfRule type="containsBlanks" dxfId="20" priority="21">
      <formula>LEN(TRIM(O19))=0</formula>
    </cfRule>
  </conditionalFormatting>
  <conditionalFormatting sqref="AM19:AM22">
    <cfRule type="containsText" dxfId="19" priority="15" operator="containsText" text="MUY ALTA ">
      <formula>NOT(ISERROR(SEARCH("MUY ALTA ",AM19)))</formula>
    </cfRule>
    <cfRule type="containsText" dxfId="18" priority="16" operator="containsText" text="ALTA">
      <formula>NOT(ISERROR(SEARCH("ALTA",AM19)))</formula>
    </cfRule>
    <cfRule type="containsText" dxfId="17" priority="17" operator="containsText" text="MEDIA">
      <formula>NOT(ISERROR(SEARCH("MEDIA",AM19)))</formula>
    </cfRule>
    <cfRule type="containsText" dxfId="16" priority="18" operator="containsText" text="BAJA">
      <formula>NOT(ISERROR(SEARCH("BAJA",AM19)))</formula>
    </cfRule>
    <cfRule type="containsText" dxfId="15" priority="19" operator="containsText" text="MUY BAJA">
      <formula>NOT(ISERROR(SEARCH("MUY BAJA",AM19)))</formula>
    </cfRule>
    <cfRule type="containsText" dxfId="14" priority="20" operator="containsText" text="MUY BAJA ">
      <formula>NOT(ISERROR(SEARCH("MUY BAJA ",AM19)))</formula>
    </cfRule>
  </conditionalFormatting>
  <conditionalFormatting sqref="AM19:AM22">
    <cfRule type="containsText" dxfId="13" priority="14" operator="containsText" text="MUY BAJA ">
      <formula>NOT(ISERROR(SEARCH("MUY BAJA ",AM19)))</formula>
    </cfRule>
  </conditionalFormatting>
  <conditionalFormatting sqref="AM19:AM22">
    <cfRule type="containsText" dxfId="12" priority="13" operator="containsText" text="MUY BAJA">
      <formula>NOT(ISERROR(SEARCH("MUY BAJA",AM19)))</formula>
    </cfRule>
  </conditionalFormatting>
  <conditionalFormatting sqref="AN19:AO22">
    <cfRule type="containsText" dxfId="11" priority="8" operator="containsText" text="CATASTRÓFICO">
      <formula>NOT(ISERROR(SEARCH("CATASTRÓFICO",AN19)))</formula>
    </cfRule>
    <cfRule type="containsText" dxfId="10" priority="9" operator="containsText" text="MAYOR">
      <formula>NOT(ISERROR(SEARCH("MAYOR",AN19)))</formula>
    </cfRule>
    <cfRule type="containsText" dxfId="9" priority="10" operator="containsText" text="MODERADO">
      <formula>NOT(ISERROR(SEARCH("MODERADO",AN19)))</formula>
    </cfRule>
    <cfRule type="containsText" dxfId="8" priority="11" operator="containsText" text="MENOR ">
      <formula>NOT(ISERROR(SEARCH("MENOR ",AN19)))</formula>
    </cfRule>
    <cfRule type="containsText" dxfId="7" priority="12" operator="containsText" text="LEVE">
      <formula>NOT(ISERROR(SEARCH("LEVE",AN19)))</formula>
    </cfRule>
  </conditionalFormatting>
  <conditionalFormatting sqref="U19:U22">
    <cfRule type="containsText" dxfId="6" priority="3" operator="containsText" text="EXTREMO">
      <formula>NOT(ISERROR(SEARCH("EXTREMO",U19)))</formula>
    </cfRule>
    <cfRule type="containsText" dxfId="5" priority="4" operator="containsText" text="ALTO">
      <formula>NOT(ISERROR(SEARCH("ALTO",U19)))</formula>
    </cfRule>
    <cfRule type="containsText" dxfId="4" priority="5" operator="containsText" text="MODERADO">
      <formula>NOT(ISERROR(SEARCH("MODERADO",U19)))</formula>
    </cfRule>
    <cfRule type="containsText" dxfId="3" priority="6" operator="containsText" text="BAJO">
      <formula>NOT(ISERROR(SEARCH("BAJO",U19)))</formula>
    </cfRule>
    <cfRule type="containsText" dxfId="2" priority="7" operator="containsText" text="BAJO">
      <formula>NOT(ISERROR(SEARCH("BAJO",U19)))</formula>
    </cfRule>
  </conditionalFormatting>
  <conditionalFormatting sqref="AN19:AO22">
    <cfRule type="containsText" dxfId="1" priority="1" operator="containsText" text="MENOR">
      <formula>NOT(ISERROR(SEARCH("MENOR",AN19)))</formula>
    </cfRule>
    <cfRule type="containsText" dxfId="0" priority="2" operator="containsText" text="MENOR">
      <formula>NOT(ISERROR(SEARCH("MENOR",AN19)))</formula>
    </cfRule>
  </conditionalFormatting>
  <dataValidations count="9">
    <dataValidation type="list" allowBlank="1" showInputMessage="1" showErrorMessage="1" sqref="M27 M37:M39 M32:M34 M29:M30" xr:uid="{00000000-0002-0000-0100-000000000000}">
      <formula1>$M$58:$M$63</formula1>
    </dataValidation>
    <dataValidation type="list" allowBlank="1" showInputMessage="1" showErrorMessage="1" sqref="P27 P37:P39 P32:P34 P29:P30" xr:uid="{00000000-0002-0000-0100-000001000000}">
      <formula1>$N$58:$N$63</formula1>
    </dataValidation>
    <dataValidation type="list" allowBlank="1" showInputMessage="1" showErrorMessage="1" sqref="J27 J32:J34 J29:J30" xr:uid="{00000000-0002-0000-0100-000002000000}">
      <formula1>$C$58:$C$62</formula1>
    </dataValidation>
    <dataValidation type="list" allowBlank="1" showInputMessage="1" showErrorMessage="1" sqref="J23:J26" xr:uid="{00000000-0002-0000-0100-000003000000}">
      <formula1>$C$55:$C$59</formula1>
    </dataValidation>
    <dataValidation type="list" allowBlank="1" showInputMessage="1" showErrorMessage="1" sqref="M23:M26" xr:uid="{00000000-0002-0000-0100-000004000000}">
      <formula1>$M$55:$M$60</formula1>
    </dataValidation>
    <dataValidation type="list" allowBlank="1" showInputMessage="1" showErrorMessage="1" sqref="P23:P26" xr:uid="{00000000-0002-0000-0100-000005000000}">
      <formula1>$N$55:$N$60</formula1>
    </dataValidation>
    <dataValidation type="list" allowBlank="1" showInputMessage="1" showErrorMessage="1" sqref="J19:J22" xr:uid="{00000000-0002-0000-0100-000006000000}">
      <formula1>$C$44:$C$48</formula1>
    </dataValidation>
    <dataValidation type="list" allowBlank="1" showInputMessage="1" showErrorMessage="1" sqref="M19:M22" xr:uid="{00000000-0002-0000-0100-000007000000}">
      <formula1>$M$44:$M$49</formula1>
    </dataValidation>
    <dataValidation type="list" allowBlank="1" showInputMessage="1" showErrorMessage="1" sqref="P19:P22" xr:uid="{00000000-0002-0000-0100-000008000000}">
      <formula1>$N$44:$N$49</formula1>
    </dataValidation>
  </dataValidations>
  <pageMargins left="0.7" right="0.7" top="0.75" bottom="0.75" header="0.3" footer="0.3"/>
  <pageSetup scale="12" orientation="portrait" r:id="rId1"/>
  <colBreaks count="2" manualBreakCount="2">
    <brk id="20" max="61" man="1"/>
    <brk id="36" max="61" man="1"/>
  </col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9000000}">
          <x14:formula1>
            <xm:f>'C:\Users\sebastian\Downloads\DOCUMENTOS  BOMBEROS\contextos elaborados\FINALES\MAPAS RIESGOS GESTION -FISCAL- CORRUPCIÓN\TIC Y COMUNICACIONES\[MATRIZ RIESGOS GESTION 2025 TIC 29 julio  31 de julio .xlsx]FORMULAS '!#REF!</xm:f>
          </x14:formula1>
          <xm:sqref>AD27:AD36 AR27 AR32:AR34 AR29:AR30 E27 E32:E34 E29:E30 E37:E39 C27 C32:C34 C29:C30 H27 AH27:AJ36 AF27:AF36 B37:C39</xm:sqref>
        </x14:dataValidation>
        <x14:dataValidation type="list" allowBlank="1" showInputMessage="1" showErrorMessage="1" xr:uid="{00000000-0002-0000-0100-00000A000000}">
          <x14:formula1>
            <xm:f>'FORMULAS '!$B$37:$B$43</xm:f>
          </x14:formula1>
          <xm:sqref>H19:H26</xm:sqref>
        </x14:dataValidation>
        <x14:dataValidation type="list" allowBlank="1" showInputMessage="1" showErrorMessage="1" xr:uid="{00000000-0002-0000-0100-00000B000000}">
          <x14:formula1>
            <xm:f>'FORMULAS '!$B$4:$B$13</xm:f>
          </x14:formula1>
          <xm:sqref>B19</xm:sqref>
        </x14:dataValidation>
        <x14:dataValidation type="list" allowBlank="1" showInputMessage="1" showErrorMessage="1" xr:uid="{00000000-0002-0000-0100-00000C000000}">
          <x14:formula1>
            <xm:f>'FORMULAS '!$B$49:$B$51</xm:f>
          </x14:formula1>
          <xm:sqref>AD19:AD26</xm:sqref>
        </x14:dataValidation>
        <x14:dataValidation type="list" allowBlank="1" showInputMessage="1" showErrorMessage="1" xr:uid="{00000000-0002-0000-0100-00000D000000}">
          <x14:formula1>
            <xm:f>'FORMULAS '!$D$49:$D$50</xm:f>
          </x14:formula1>
          <xm:sqref>AF19:AF26</xm:sqref>
        </x14:dataValidation>
        <x14:dataValidation type="list" allowBlank="1" showInputMessage="1" showErrorMessage="1" xr:uid="{00000000-0002-0000-0100-00000E000000}">
          <x14:formula1>
            <xm:f>'FORMULAS '!$H$49:$H$50</xm:f>
          </x14:formula1>
          <xm:sqref>AH19:AH26</xm:sqref>
        </x14:dataValidation>
        <x14:dataValidation type="list" allowBlank="1" showInputMessage="1" showErrorMessage="1" xr:uid="{00000000-0002-0000-0100-00000F000000}">
          <x14:formula1>
            <xm:f>'FORMULAS '!$I$49:$I$50</xm:f>
          </x14:formula1>
          <xm:sqref>AI19:AI26</xm:sqref>
        </x14:dataValidation>
        <x14:dataValidation type="list" allowBlank="1" showInputMessage="1" showErrorMessage="1" xr:uid="{00000000-0002-0000-0100-000010000000}">
          <x14:formula1>
            <xm:f>'FORMULAS '!$J$49:$J$50</xm:f>
          </x14:formula1>
          <xm:sqref>AJ19:AJ26</xm:sqref>
        </x14:dataValidation>
        <x14:dataValidation type="list" allowBlank="1" showInputMessage="1" showErrorMessage="1" xr:uid="{00000000-0002-0000-0100-000011000000}">
          <x14:formula1>
            <xm:f>'FORMULAS '!$B$57:$B$61</xm:f>
          </x14:formula1>
          <xm:sqref>AR19:AR26</xm:sqref>
        </x14:dataValidation>
        <x14:dataValidation type="list" allowBlank="1" showInputMessage="1" showErrorMessage="1" xr:uid="{00000000-0002-0000-0100-000012000000}">
          <x14:formula1>
            <xm:f>'FORMULAS '!$B$20:$B$21</xm:f>
          </x14:formula1>
          <xm:sqref>C23 C19</xm:sqref>
        </x14:dataValidation>
        <x14:dataValidation type="list" allowBlank="1" showInputMessage="1" showErrorMessage="1" xr:uid="{00000000-0002-0000-0100-000013000000}">
          <x14:formula1>
            <xm:f>'FORMULAS '!$B$25:$B$32</xm:f>
          </x14:formula1>
          <xm:sqref>E23 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topLeftCell="A34" workbookViewId="0">
      <selection activeCell="F70" sqref="F70"/>
    </sheetView>
  </sheetViews>
  <sheetFormatPr defaultColWidth="11" defaultRowHeight="14.25"/>
  <cols>
    <col min="2" max="2" width="33.625" customWidth="1"/>
  </cols>
  <sheetData>
    <row r="3" spans="2:2">
      <c r="B3" s="6" t="s">
        <v>349</v>
      </c>
    </row>
    <row r="4" spans="2:2">
      <c r="B4" s="4" t="s">
        <v>350</v>
      </c>
    </row>
    <row r="5" spans="2:2">
      <c r="B5" s="4" t="s">
        <v>351</v>
      </c>
    </row>
    <row r="6" spans="2:2">
      <c r="B6" s="4" t="s">
        <v>12</v>
      </c>
    </row>
    <row r="7" spans="2:2">
      <c r="B7" s="4" t="s">
        <v>352</v>
      </c>
    </row>
    <row r="8" spans="2:2">
      <c r="B8" s="4" t="s">
        <v>353</v>
      </c>
    </row>
    <row r="9" spans="2:2">
      <c r="B9" s="4" t="s">
        <v>354</v>
      </c>
    </row>
    <row r="10" spans="2:2">
      <c r="B10" s="4" t="s">
        <v>355</v>
      </c>
    </row>
    <row r="11" spans="2:2">
      <c r="B11" s="4" t="s">
        <v>356</v>
      </c>
    </row>
    <row r="12" spans="2:2">
      <c r="B12" s="4" t="s">
        <v>357</v>
      </c>
    </row>
    <row r="13" spans="2:2">
      <c r="B13" s="4" t="s">
        <v>358</v>
      </c>
    </row>
    <row r="14" spans="2:2">
      <c r="B14" s="4"/>
    </row>
    <row r="15" spans="2:2">
      <c r="B15" s="4"/>
    </row>
    <row r="18" spans="1:2">
      <c r="B18" s="6" t="s">
        <v>359</v>
      </c>
    </row>
    <row r="20" spans="1:2">
      <c r="B20" s="4" t="s">
        <v>186</v>
      </c>
    </row>
    <row r="21" spans="1:2">
      <c r="B21" s="4" t="s">
        <v>360</v>
      </c>
    </row>
    <row r="24" spans="1:2">
      <c r="B24" s="6" t="s">
        <v>361</v>
      </c>
    </row>
    <row r="25" spans="1:2">
      <c r="A25" s="573" t="s">
        <v>362</v>
      </c>
      <c r="B25" s="7" t="s">
        <v>363</v>
      </c>
    </row>
    <row r="26" spans="1:2">
      <c r="A26" s="574"/>
      <c r="B26" s="7" t="s">
        <v>187</v>
      </c>
    </row>
    <row r="27" spans="1:2" ht="28.5">
      <c r="A27" s="574"/>
      <c r="B27" s="7" t="s">
        <v>232</v>
      </c>
    </row>
    <row r="29" spans="1:2" ht="28.5">
      <c r="A29" s="573" t="s">
        <v>364</v>
      </c>
      <c r="B29" s="5" t="s">
        <v>365</v>
      </c>
    </row>
    <row r="30" spans="1:2" ht="28.5">
      <c r="A30" s="574"/>
      <c r="B30" s="5" t="s">
        <v>366</v>
      </c>
    </row>
    <row r="31" spans="1:2" ht="28.5">
      <c r="A31" s="574"/>
      <c r="B31" s="5" t="s">
        <v>367</v>
      </c>
    </row>
    <row r="32" spans="1:2" ht="28.5">
      <c r="A32" s="574"/>
      <c r="B32" s="5" t="s">
        <v>368</v>
      </c>
    </row>
    <row r="36" spans="2:10">
      <c r="B36" s="6" t="s">
        <v>369</v>
      </c>
    </row>
    <row r="37" spans="2:10">
      <c r="B37" s="8" t="s">
        <v>190</v>
      </c>
    </row>
    <row r="38" spans="2:10">
      <c r="B38" s="8" t="s">
        <v>370</v>
      </c>
    </row>
    <row r="39" spans="2:10">
      <c r="B39" s="8" t="s">
        <v>371</v>
      </c>
    </row>
    <row r="40" spans="2:10">
      <c r="B40" s="8" t="s">
        <v>372</v>
      </c>
    </row>
    <row r="41" spans="2:10">
      <c r="B41" s="8" t="s">
        <v>373</v>
      </c>
    </row>
    <row r="42" spans="2:10" ht="25.5">
      <c r="B42" s="8" t="s">
        <v>374</v>
      </c>
    </row>
    <row r="43" spans="2:10">
      <c r="B43" s="8" t="s">
        <v>375</v>
      </c>
    </row>
    <row r="44" spans="2:10">
      <c r="B44" s="8"/>
    </row>
    <row r="46" spans="2:10">
      <c r="B46" s="9"/>
      <c r="C46" s="16"/>
      <c r="D46" s="16"/>
      <c r="E46" s="16"/>
    </row>
    <row r="47" spans="2:10">
      <c r="B47" s="575" t="s">
        <v>376</v>
      </c>
      <c r="C47" s="575"/>
      <c r="D47" s="575"/>
      <c r="E47" s="575"/>
      <c r="F47" s="16"/>
      <c r="G47" s="10"/>
      <c r="H47" s="575" t="s">
        <v>377</v>
      </c>
      <c r="I47" s="575"/>
      <c r="J47" s="575"/>
    </row>
    <row r="48" spans="2:10" ht="38.25">
      <c r="B48" s="11" t="s">
        <v>378</v>
      </c>
      <c r="C48" s="11" t="s">
        <v>379</v>
      </c>
      <c r="D48" s="11" t="s">
        <v>380</v>
      </c>
      <c r="E48" s="11" t="s">
        <v>381</v>
      </c>
      <c r="G48" s="10"/>
      <c r="H48" s="12" t="s">
        <v>382</v>
      </c>
      <c r="I48" s="12" t="s">
        <v>383</v>
      </c>
      <c r="J48" s="12" t="s">
        <v>384</v>
      </c>
    </row>
    <row r="49" spans="2:15">
      <c r="B49" s="13" t="s">
        <v>204</v>
      </c>
      <c r="C49" s="14">
        <v>0.25</v>
      </c>
      <c r="D49" s="13" t="s">
        <v>292</v>
      </c>
      <c r="E49" s="14">
        <v>0.25</v>
      </c>
      <c r="G49" s="10"/>
      <c r="H49" s="13" t="s">
        <v>206</v>
      </c>
      <c r="I49" s="13" t="s">
        <v>207</v>
      </c>
      <c r="J49" s="13" t="s">
        <v>208</v>
      </c>
    </row>
    <row r="50" spans="2:15" ht="25.5">
      <c r="B50" s="13" t="s">
        <v>230</v>
      </c>
      <c r="C50" s="14">
        <v>0.15</v>
      </c>
      <c r="D50" s="13" t="s">
        <v>205</v>
      </c>
      <c r="E50" s="14">
        <v>0.15</v>
      </c>
      <c r="G50" s="10"/>
      <c r="H50" s="13" t="s">
        <v>385</v>
      </c>
      <c r="I50" s="13" t="s">
        <v>386</v>
      </c>
      <c r="J50" s="13" t="s">
        <v>387</v>
      </c>
    </row>
    <row r="51" spans="2:15">
      <c r="B51" s="13" t="s">
        <v>275</v>
      </c>
      <c r="C51" s="14">
        <v>0.1</v>
      </c>
      <c r="D51" s="8"/>
      <c r="E51" s="8"/>
      <c r="F51" s="8"/>
      <c r="G51" s="10"/>
      <c r="H51" s="13"/>
      <c r="I51" s="13"/>
      <c r="J51" s="13"/>
    </row>
    <row r="52" spans="2:15">
      <c r="B52" s="8"/>
      <c r="C52" s="15"/>
      <c r="D52" s="10"/>
      <c r="E52" s="10"/>
      <c r="F52" s="10"/>
      <c r="G52" s="10"/>
      <c r="H52" s="10"/>
      <c r="I52" s="10"/>
      <c r="J52" s="10"/>
    </row>
    <row r="56" spans="2:15">
      <c r="B56" s="12" t="s">
        <v>185</v>
      </c>
      <c r="F56" s="575" t="s">
        <v>388</v>
      </c>
      <c r="G56" s="575"/>
    </row>
    <row r="57" spans="2:15" ht="25.5">
      <c r="B57" s="13" t="s">
        <v>210</v>
      </c>
      <c r="F57" s="23" t="s">
        <v>378</v>
      </c>
      <c r="G57" s="23" t="s">
        <v>389</v>
      </c>
    </row>
    <row r="58" spans="2:15">
      <c r="B58" s="13" t="s">
        <v>390</v>
      </c>
      <c r="F58" s="13" t="s">
        <v>204</v>
      </c>
      <c r="G58" s="24" t="s">
        <v>326</v>
      </c>
    </row>
    <row r="59" spans="2:15">
      <c r="B59" s="13" t="s">
        <v>391</v>
      </c>
      <c r="F59" s="13" t="s">
        <v>230</v>
      </c>
      <c r="G59" s="24" t="s">
        <v>326</v>
      </c>
    </row>
    <row r="60" spans="2:15">
      <c r="B60" s="13" t="s">
        <v>392</v>
      </c>
      <c r="F60" s="13" t="s">
        <v>275</v>
      </c>
      <c r="G60" s="24" t="s">
        <v>345</v>
      </c>
    </row>
    <row r="61" spans="2:15">
      <c r="B61" s="13" t="s">
        <v>393</v>
      </c>
    </row>
    <row r="64" spans="2:15">
      <c r="E64" s="9"/>
      <c r="F64" s="9"/>
      <c r="G64" s="9"/>
      <c r="H64" s="9"/>
      <c r="I64" s="9"/>
      <c r="J64" s="9"/>
      <c r="K64" s="9"/>
      <c r="L64" s="9"/>
      <c r="M64" s="9"/>
      <c r="N64" s="9"/>
      <c r="O64" s="9"/>
    </row>
    <row r="65" spans="2:15" ht="15">
      <c r="B65" s="17" t="s">
        <v>394</v>
      </c>
      <c r="E65" s="18"/>
      <c r="F65" s="18"/>
      <c r="G65" s="18"/>
      <c r="H65" s="19"/>
      <c r="I65" s="19"/>
      <c r="J65" s="19"/>
      <c r="K65" s="19"/>
      <c r="L65" s="19"/>
      <c r="M65" s="9"/>
      <c r="N65" s="9"/>
      <c r="O65" s="9"/>
    </row>
    <row r="66" spans="2:15" ht="15">
      <c r="B66" s="4" t="s">
        <v>395</v>
      </c>
      <c r="C66" s="4" t="s">
        <v>346</v>
      </c>
      <c r="D66" s="4" t="s">
        <v>396</v>
      </c>
      <c r="E66" s="18"/>
      <c r="F66" s="18"/>
      <c r="G66" s="18"/>
      <c r="H66" s="20"/>
      <c r="I66" s="20"/>
      <c r="J66" s="20"/>
      <c r="K66" s="20"/>
      <c r="L66" s="20"/>
      <c r="M66" s="9"/>
      <c r="N66" s="9"/>
      <c r="O66" s="9"/>
    </row>
    <row r="67" spans="2:15" ht="15" customHeight="1">
      <c r="B67" s="4" t="s">
        <v>331</v>
      </c>
      <c r="C67" s="4" t="s">
        <v>397</v>
      </c>
      <c r="D67" s="4" t="s">
        <v>396</v>
      </c>
      <c r="E67" s="576"/>
      <c r="F67" s="19"/>
      <c r="G67" s="20"/>
      <c r="H67" s="21"/>
      <c r="I67" s="21"/>
      <c r="J67" s="21"/>
      <c r="K67" s="21"/>
      <c r="L67" s="20"/>
      <c r="M67" s="9"/>
      <c r="N67" s="9"/>
      <c r="O67" s="9"/>
    </row>
    <row r="68" spans="2:15" ht="15">
      <c r="B68" s="4" t="s">
        <v>395</v>
      </c>
      <c r="C68" s="4" t="s">
        <v>239</v>
      </c>
      <c r="D68" s="4" t="s">
        <v>239</v>
      </c>
      <c r="E68" s="576"/>
      <c r="F68" s="19"/>
      <c r="G68" s="22"/>
      <c r="H68" s="21"/>
      <c r="I68" s="21"/>
      <c r="J68" s="21"/>
      <c r="K68" s="21"/>
      <c r="L68" s="20"/>
      <c r="M68" s="9"/>
      <c r="N68" s="9"/>
      <c r="O68" s="9"/>
    </row>
    <row r="69" spans="2:15" ht="15">
      <c r="B69" s="4" t="s">
        <v>395</v>
      </c>
      <c r="C69" s="4" t="s">
        <v>195</v>
      </c>
      <c r="D69" s="4" t="s">
        <v>196</v>
      </c>
      <c r="E69" s="576"/>
      <c r="F69" s="19"/>
      <c r="G69" s="22"/>
      <c r="H69" s="21"/>
      <c r="I69" s="21"/>
      <c r="J69" s="21"/>
      <c r="K69" s="21"/>
      <c r="L69" s="20"/>
      <c r="M69" s="9"/>
      <c r="N69" s="9"/>
      <c r="O69" s="9"/>
    </row>
    <row r="70" spans="2:15" ht="15">
      <c r="B70" s="4" t="s">
        <v>395</v>
      </c>
      <c r="C70" s="4" t="s">
        <v>398</v>
      </c>
      <c r="D70" s="4" t="s">
        <v>399</v>
      </c>
      <c r="E70" s="576"/>
      <c r="F70" s="19"/>
      <c r="G70" s="22"/>
      <c r="H70" s="21"/>
      <c r="I70" s="21"/>
      <c r="J70" s="21"/>
      <c r="K70" s="21"/>
      <c r="L70" s="20"/>
      <c r="M70" s="9"/>
      <c r="N70" s="9"/>
      <c r="O70" s="9"/>
    </row>
    <row r="71" spans="2:15" ht="15">
      <c r="B71" s="4" t="s">
        <v>400</v>
      </c>
      <c r="C71" s="4" t="s">
        <v>346</v>
      </c>
      <c r="D71" s="4" t="s">
        <v>396</v>
      </c>
      <c r="E71" s="576"/>
      <c r="F71" s="19"/>
      <c r="G71" s="22"/>
      <c r="H71" s="21"/>
      <c r="I71" s="21"/>
      <c r="J71" s="21"/>
      <c r="K71" s="21"/>
      <c r="L71" s="20"/>
      <c r="M71" s="9"/>
      <c r="N71" s="9"/>
      <c r="O71" s="9"/>
    </row>
    <row r="72" spans="2:15">
      <c r="B72" s="4" t="s">
        <v>400</v>
      </c>
      <c r="C72" s="4" t="s">
        <v>397</v>
      </c>
      <c r="D72" s="4" t="s">
        <v>239</v>
      </c>
    </row>
    <row r="73" spans="2:15">
      <c r="B73" s="4" t="s">
        <v>400</v>
      </c>
      <c r="C73" s="4" t="s">
        <v>239</v>
      </c>
      <c r="D73" s="4" t="s">
        <v>239</v>
      </c>
    </row>
    <row r="74" spans="2:15">
      <c r="B74" s="4" t="s">
        <v>400</v>
      </c>
      <c r="C74" s="4" t="s">
        <v>195</v>
      </c>
      <c r="D74" s="4" t="s">
        <v>196</v>
      </c>
    </row>
    <row r="75" spans="2:15">
      <c r="B75" s="4" t="s">
        <v>400</v>
      </c>
      <c r="C75" s="4" t="s">
        <v>398</v>
      </c>
      <c r="D75" s="4" t="s">
        <v>399</v>
      </c>
    </row>
    <row r="76" spans="2:15">
      <c r="B76" s="4" t="s">
        <v>285</v>
      </c>
      <c r="C76" s="4" t="s">
        <v>346</v>
      </c>
      <c r="D76" s="4" t="s">
        <v>239</v>
      </c>
    </row>
    <row r="77" spans="2:15">
      <c r="B77" s="4" t="s">
        <v>285</v>
      </c>
      <c r="C77" s="4" t="s">
        <v>397</v>
      </c>
      <c r="D77" s="4" t="s">
        <v>239</v>
      </c>
    </row>
    <row r="78" spans="2:15">
      <c r="B78" s="4" t="s">
        <v>285</v>
      </c>
      <c r="C78" s="4" t="s">
        <v>239</v>
      </c>
      <c r="D78" s="4" t="s">
        <v>239</v>
      </c>
    </row>
    <row r="79" spans="2:15">
      <c r="B79" s="4" t="s">
        <v>285</v>
      </c>
      <c r="C79" s="4" t="s">
        <v>195</v>
      </c>
      <c r="D79" s="4" t="s">
        <v>196</v>
      </c>
    </row>
    <row r="80" spans="2:15">
      <c r="B80" s="4" t="s">
        <v>285</v>
      </c>
      <c r="C80" s="4" t="s">
        <v>398</v>
      </c>
      <c r="D80" s="4" t="s">
        <v>399</v>
      </c>
    </row>
    <row r="81" spans="2:4">
      <c r="B81" s="4" t="s">
        <v>401</v>
      </c>
      <c r="C81" s="4" t="s">
        <v>346</v>
      </c>
      <c r="D81" s="4" t="s">
        <v>239</v>
      </c>
    </row>
    <row r="82" spans="2:4">
      <c r="B82" s="4" t="s">
        <v>401</v>
      </c>
      <c r="C82" s="4" t="s">
        <v>397</v>
      </c>
      <c r="D82" s="4" t="s">
        <v>239</v>
      </c>
    </row>
    <row r="83" spans="2:4">
      <c r="B83" s="4" t="s">
        <v>401</v>
      </c>
      <c r="C83" s="4" t="s">
        <v>239</v>
      </c>
      <c r="D83" s="4" t="s">
        <v>196</v>
      </c>
    </row>
    <row r="84" spans="2:4">
      <c r="B84" s="4" t="s">
        <v>401</v>
      </c>
      <c r="C84" s="4" t="s">
        <v>195</v>
      </c>
      <c r="D84" s="4" t="s">
        <v>196</v>
      </c>
    </row>
    <row r="85" spans="2:4">
      <c r="B85" s="4" t="s">
        <v>401</v>
      </c>
      <c r="C85" s="4" t="s">
        <v>398</v>
      </c>
      <c r="D85" s="4" t="s">
        <v>399</v>
      </c>
    </row>
    <row r="86" spans="2:4">
      <c r="B86" s="4" t="s">
        <v>402</v>
      </c>
      <c r="C86" s="4" t="s">
        <v>346</v>
      </c>
      <c r="D86" s="4" t="s">
        <v>196</v>
      </c>
    </row>
    <row r="87" spans="2:4">
      <c r="B87" s="4" t="s">
        <v>402</v>
      </c>
      <c r="C87" s="4" t="s">
        <v>397</v>
      </c>
      <c r="D87" s="4" t="s">
        <v>196</v>
      </c>
    </row>
    <row r="88" spans="2:4">
      <c r="B88" s="4" t="s">
        <v>402</v>
      </c>
      <c r="C88" s="4" t="s">
        <v>239</v>
      </c>
      <c r="D88" s="4" t="s">
        <v>196</v>
      </c>
    </row>
    <row r="89" spans="2:4">
      <c r="B89" s="4" t="s">
        <v>402</v>
      </c>
      <c r="C89" s="4" t="s">
        <v>195</v>
      </c>
      <c r="D89" s="4" t="s">
        <v>196</v>
      </c>
    </row>
    <row r="90" spans="2:4">
      <c r="B90" s="4" t="s">
        <v>402</v>
      </c>
      <c r="C90" s="4" t="s">
        <v>398</v>
      </c>
      <c r="D90" s="4" t="s">
        <v>399</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392</v>
      </c>
      <c r="E2" s="1" t="s">
        <v>403</v>
      </c>
    </row>
    <row r="3" spans="2:5">
      <c r="B3" s="1" t="s">
        <v>393</v>
      </c>
      <c r="E3" s="1" t="s">
        <v>404</v>
      </c>
    </row>
    <row r="4" spans="2:5">
      <c r="B4" s="1" t="s">
        <v>405</v>
      </c>
      <c r="E4" s="1" t="s">
        <v>406</v>
      </c>
    </row>
    <row r="5" spans="2:5">
      <c r="B5" s="1" t="s">
        <v>407</v>
      </c>
    </row>
    <row r="8" spans="2:5">
      <c r="B8" s="1" t="s">
        <v>408</v>
      </c>
    </row>
    <row r="9" spans="2:5">
      <c r="B9" s="1" t="s">
        <v>409</v>
      </c>
    </row>
    <row r="10" spans="2:5">
      <c r="B10" s="1" t="s">
        <v>410</v>
      </c>
    </row>
    <row r="13" spans="2:5">
      <c r="B13" s="1" t="s">
        <v>411</v>
      </c>
    </row>
    <row r="14" spans="2:5">
      <c r="B14" s="1" t="s">
        <v>412</v>
      </c>
    </row>
    <row r="15" spans="2:5">
      <c r="B15" s="1" t="s">
        <v>413</v>
      </c>
    </row>
    <row r="16" spans="2:5">
      <c r="B16" s="1" t="s">
        <v>370</v>
      </c>
    </row>
    <row r="17" spans="2:2">
      <c r="B17" s="1" t="s">
        <v>371</v>
      </c>
    </row>
    <row r="18" spans="2:2">
      <c r="B18" s="1" t="s">
        <v>373</v>
      </c>
    </row>
    <row r="19" spans="2:2">
      <c r="B19" s="1" t="s">
        <v>414</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62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204</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230</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275</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292</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205</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206</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385</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207</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386</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415</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416</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417</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210</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392</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393</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409</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410</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2025-09-09T00:14:18Z</dcterms:modified>
  <cp:category/>
  <cp:contentStatus/>
</cp:coreProperties>
</file>